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2.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3.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4.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5.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6.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7.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8.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9.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0.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1.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2.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showInkAnnotation="0" codeName="ThisWorkbook" hidePivotFieldList="1" defaultThemeVersion="124226"/>
  <mc:AlternateContent xmlns:mc="http://schemas.openxmlformats.org/markup-compatibility/2006">
    <mc:Choice Requires="x15">
      <x15ac:absPath xmlns:x15ac="http://schemas.microsoft.com/office/spreadsheetml/2010/11/ac" url="https://otcil-my.sharepoint.com/personal/avia_kvrt_org_il/Documents/שולחן העבודה/"/>
    </mc:Choice>
  </mc:AlternateContent>
  <xr:revisionPtr revIDLastSave="0" documentId="8_{1DAC1D1E-0301-420E-877F-341327FC21AD}" xr6:coauthVersionLast="47" xr6:coauthVersionMax="47" xr10:uidLastSave="{00000000-0000-0000-0000-000000000000}"/>
  <workbookProtection workbookAlgorithmName="SHA-512" workbookHashValue="AfQeCWdnRByvYD+nutgLXOmRGJXBfK8FAxUPaMoc0YjLnhVju3dA//88XbU0apsw0aWCOgUPSbiesop2sq22tg==" workbookSaltValue="K6LGdl8/WrnRi2sUIZvCpQ==" workbookSpinCount="100000" lockStructure="1"/>
  <bookViews>
    <workbookView showSheetTabs="0" xWindow="-108" yWindow="-108" windowWidth="23256" windowHeight="12456" tabRatio="876" activeTab="2" xr2:uid="{00000000-000D-0000-FFFF-FFFF00000000}"/>
  </bookViews>
  <sheets>
    <sheet name="מדדי מצוינות" sheetId="148" r:id="rId1"/>
    <sheet name="הגדרות" sheetId="160" r:id="rId2"/>
    <sheet name="Dashboard" sheetId="163" r:id="rId3"/>
    <sheet name="ריכוז והזנת נתונים" sheetId="195" r:id="rId4"/>
    <sheet name="Template" sheetId="164" r:id="rId5"/>
    <sheet name="הרוגים" sheetId="196" r:id="rId6"/>
    <sheet name="פצועים" sheetId="197" r:id="rId7"/>
    <sheet name="נעדרים" sheetId="198" r:id="rId8"/>
    <sheet name="אירועי ביטחון" sheetId="199" r:id="rId9"/>
    <sheet name="אזעקות_ יירוטים_ נפילות_ פגיעות" sheetId="200" r:id="rId10"/>
    <sheet name="פריסת כוחות לפי יישובים" sheetId="201" r:id="rId11"/>
    <sheet name="פריסת שוטרים לפי יישובים" sheetId="202" r:id="rId12"/>
    <sheet name="כיתות כוננות לפי יישובים" sheetId="203" r:id="rId13"/>
    <sheet name="חלוקת נשקים לפי יישובים" sheetId="204" r:id="rId14"/>
    <sheet name="גיוס למילואים לפי יישובים" sheetId="205" r:id="rId15"/>
    <sheet name="שינוע חיילים לשטחי כינוס" sheetId="206" r:id="rId16"/>
    <sheet name="הסעות להלוויות" sheetId="207" r:id="rId17"/>
    <sheet name="פניות להובלת ציוד" sheetId="208" r:id="rId18"/>
    <sheet name="עבודות עפר" sheetId="209" r:id="rId19"/>
    <sheet name="פינוי אשפה מנקודות כינוס" sheetId="210" r:id="rId20"/>
    <sheet name="סטטוס מתנדבים" sheetId="211" r:id="rId21"/>
    <sheet name="פניות לקבלת תרומות_ציוד" sheetId="212" r:id="rId22"/>
    <sheet name="נכונות לאירוח" sheetId="213" r:id="rId23"/>
    <sheet name="פניות לבקשת התארחות" sheetId="214" r:id="rId24"/>
    <sheet name="פעילות חלוקת מזון וציוד" sheetId="215" r:id="rId25"/>
    <sheet name="פניות להצעת יוזמות קהילתיות" sheetId="216" r:id="rId26"/>
    <sheet name="בקשות לתמיכה_טיפול" sheetId="217" r:id="rId27"/>
    <sheet name="פניות מצוקה" sheetId="218" r:id="rId28"/>
    <sheet name="משפחות שהתפנו למועצה" sheetId="219" r:id="rId29"/>
    <sheet name="מקרי רווחה שנקלטו" sheetId="220" r:id="rId30"/>
    <sheet name="סטטוס מקלטים" sheetId="221" r:id="rId31"/>
    <sheet name="סך תרומות" sheetId="222" r:id="rId32"/>
    <sheet name="בקשות להסעת חיילים" sheetId="223" r:id="rId33"/>
    <sheet name="שיעור עובדים בתפקיד" sheetId="224" r:id="rId34"/>
    <sheet name="שיעור עובדים במשמרת" sheetId="225" r:id="rId35"/>
    <sheet name="שיעור עובדים מרחוק" sheetId="226" r:id="rId36"/>
  </sheets>
  <externalReferences>
    <externalReference r:id="rId37"/>
  </externalReferences>
  <definedNames>
    <definedName name="Green" localSheetId="2">Dashboard!#REF!</definedName>
    <definedName name="Green" localSheetId="1">הגדרות!#REF!</definedName>
    <definedName name="Green" localSheetId="3">#REF!</definedName>
    <definedName name="Green">#REF!</definedName>
    <definedName name="Red" localSheetId="2">Dashboard!#REF!</definedName>
    <definedName name="Red" localSheetId="4">[1]Dashboard!#REF!</definedName>
    <definedName name="Red" localSheetId="9">[1]Dashboard!#REF!</definedName>
    <definedName name="Red" localSheetId="8">[1]Dashboard!#REF!</definedName>
    <definedName name="Red" localSheetId="32">[1]Dashboard!#REF!</definedName>
    <definedName name="Red" localSheetId="26">[1]Dashboard!#REF!</definedName>
    <definedName name="Red" localSheetId="14">[1]Dashboard!#REF!</definedName>
    <definedName name="Red" localSheetId="1">הגדרות!#REF!</definedName>
    <definedName name="Red" localSheetId="16">[1]Dashboard!#REF!</definedName>
    <definedName name="Red" localSheetId="5">[1]Dashboard!#REF!</definedName>
    <definedName name="Red" localSheetId="13">[1]Dashboard!#REF!</definedName>
    <definedName name="Red" localSheetId="12">[1]Dashboard!#REF!</definedName>
    <definedName name="Red" localSheetId="29">[1]Dashboard!#REF!</definedName>
    <definedName name="Red" localSheetId="28">[1]Dashboard!#REF!</definedName>
    <definedName name="Red" localSheetId="22">[1]Dashboard!#REF!</definedName>
    <definedName name="Red" localSheetId="7">[1]Dashboard!#REF!</definedName>
    <definedName name="Red" localSheetId="30">[1]Dashboard!#REF!</definedName>
    <definedName name="Red" localSheetId="20">[1]Dashboard!#REF!</definedName>
    <definedName name="Red" localSheetId="31">[1]Dashboard!#REF!</definedName>
    <definedName name="Red" localSheetId="18">[1]Dashboard!#REF!</definedName>
    <definedName name="Red" localSheetId="19">[1]Dashboard!#REF!</definedName>
    <definedName name="Red" localSheetId="23">[1]Dashboard!#REF!</definedName>
    <definedName name="Red" localSheetId="17">[1]Dashboard!#REF!</definedName>
    <definedName name="Red" localSheetId="25">[1]Dashboard!#REF!</definedName>
    <definedName name="Red" localSheetId="21">[1]Dashboard!#REF!</definedName>
    <definedName name="Red" localSheetId="27">[1]Dashboard!#REF!</definedName>
    <definedName name="Red" localSheetId="24">[1]Dashboard!#REF!</definedName>
    <definedName name="Red" localSheetId="6">[1]Dashboard!#REF!</definedName>
    <definedName name="Red" localSheetId="10">[1]Dashboard!#REF!</definedName>
    <definedName name="Red" localSheetId="11">[1]Dashboard!#REF!</definedName>
    <definedName name="Red" localSheetId="3">[1]Dashboard!#REF!</definedName>
    <definedName name="Red" localSheetId="15">[1]Dashboard!#REF!</definedName>
    <definedName name="Red" localSheetId="34">[1]Dashboard!#REF!</definedName>
    <definedName name="Red" localSheetId="33">[1]Dashboard!#REF!</definedName>
    <definedName name="Red" localSheetId="35">[1]Dashboard!#REF!</definedName>
    <definedName name="Red">#REF!</definedName>
    <definedName name="_xlnm.Print_Area" localSheetId="2">Dashboard!#REF!</definedName>
    <definedName name="_xlnm.Print_Area" localSheetId="1">הגדרות!#REF!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204" l="1"/>
  <c r="H8" i="204"/>
  <c r="L8" i="224"/>
  <c r="AA16" i="163" s="1"/>
  <c r="K8" i="224"/>
  <c r="AA10" i="163" s="1"/>
  <c r="J8" i="224"/>
  <c r="AA13" i="163" s="1"/>
  <c r="M8" i="224"/>
  <c r="K11" i="224" s="1"/>
  <c r="K12" i="224" l="1"/>
  <c r="AA17" i="163" s="1"/>
  <c r="K10" i="224"/>
  <c r="AA11" i="163" s="1"/>
  <c r="AA14" i="163"/>
  <c r="AA8" i="163" l="1"/>
  <c r="L25" i="163"/>
  <c r="I8" i="203"/>
  <c r="H8" i="203"/>
  <c r="L22" i="163" s="1"/>
  <c r="I10" i="202"/>
  <c r="H10" i="202"/>
  <c r="I8" i="201"/>
  <c r="H8" i="201"/>
  <c r="L16" i="163" s="1"/>
  <c r="K10" i="196"/>
  <c r="I8" i="223"/>
  <c r="H8" i="223"/>
  <c r="J8" i="223" s="1"/>
  <c r="X16" i="163" s="1"/>
  <c r="K8" i="222"/>
  <c r="J8" i="222"/>
  <c r="L8" i="222" s="1"/>
  <c r="X13" i="163" s="1"/>
  <c r="I8" i="221"/>
  <c r="I10" i="221" s="1"/>
  <c r="X11" i="163" s="1"/>
  <c r="H8" i="221"/>
  <c r="M8" i="220"/>
  <c r="L8" i="220"/>
  <c r="K8" i="219"/>
  <c r="J8" i="219"/>
  <c r="L8" i="219" s="1"/>
  <c r="U16" i="163" s="1"/>
  <c r="K8" i="218"/>
  <c r="J8" i="218"/>
  <c r="L8" i="218" s="1"/>
  <c r="U13" i="163" s="1"/>
  <c r="K8" i="217"/>
  <c r="J8" i="217"/>
  <c r="J8" i="216"/>
  <c r="I8" i="216"/>
  <c r="K8" i="216" s="1"/>
  <c r="R25" i="163" s="1"/>
  <c r="I8" i="215"/>
  <c r="H8" i="215"/>
  <c r="J8" i="215" s="1"/>
  <c r="R22" i="163" s="1"/>
  <c r="L8" i="214"/>
  <c r="K8" i="214"/>
  <c r="M8" i="214" s="1"/>
  <c r="R19" i="163" s="1"/>
  <c r="J8" i="213"/>
  <c r="I8" i="213"/>
  <c r="K8" i="213" s="1"/>
  <c r="R16" i="163" s="1"/>
  <c r="I8" i="212"/>
  <c r="H8" i="212"/>
  <c r="K8" i="211"/>
  <c r="K10" i="211" s="1"/>
  <c r="R11" i="163" s="1"/>
  <c r="J8" i="211"/>
  <c r="L8" i="211" s="1"/>
  <c r="R10" i="163" s="1"/>
  <c r="I8" i="210"/>
  <c r="H8" i="210"/>
  <c r="J8" i="210" s="1"/>
  <c r="O22" i="163" s="1"/>
  <c r="J8" i="209"/>
  <c r="I8" i="209"/>
  <c r="K8" i="209" s="1"/>
  <c r="O19" i="163" s="1"/>
  <c r="J8" i="208"/>
  <c r="I8" i="208"/>
  <c r="K8" i="208" s="1"/>
  <c r="O16" i="163" s="1"/>
  <c r="I8" i="207"/>
  <c r="H8" i="207"/>
  <c r="J8" i="207" s="1"/>
  <c r="O13" i="163" s="1"/>
  <c r="I8" i="206"/>
  <c r="H8" i="206"/>
  <c r="G10" i="205"/>
  <c r="H10" i="205" s="1"/>
  <c r="L28" i="163" s="1"/>
  <c r="F10" i="205"/>
  <c r="E15" i="204"/>
  <c r="E14" i="204"/>
  <c r="E13" i="204"/>
  <c r="E12" i="204"/>
  <c r="E11" i="204"/>
  <c r="E10" i="204"/>
  <c r="E9" i="204"/>
  <c r="E8" i="204"/>
  <c r="E16" i="203"/>
  <c r="E15" i="203"/>
  <c r="E14" i="203"/>
  <c r="E13" i="203"/>
  <c r="E12" i="203"/>
  <c r="E11" i="203"/>
  <c r="E10" i="203"/>
  <c r="E9" i="203"/>
  <c r="E8" i="203"/>
  <c r="G8" i="203" s="1"/>
  <c r="E18" i="202"/>
  <c r="E17" i="202"/>
  <c r="E16" i="202"/>
  <c r="E15" i="202"/>
  <c r="E14" i="202"/>
  <c r="E13" i="202"/>
  <c r="E12" i="202"/>
  <c r="E11" i="202"/>
  <c r="E10" i="202"/>
  <c r="E16" i="201"/>
  <c r="E15" i="201"/>
  <c r="E14" i="201"/>
  <c r="E13" i="201"/>
  <c r="E9" i="201"/>
  <c r="E10" i="201"/>
  <c r="E11" i="201"/>
  <c r="E12" i="201"/>
  <c r="E8" i="201"/>
  <c r="H15" i="200"/>
  <c r="I13" i="200"/>
  <c r="H13" i="200"/>
  <c r="H14" i="199"/>
  <c r="I8" i="200"/>
  <c r="H8" i="200"/>
  <c r="H9" i="199"/>
  <c r="H16" i="199"/>
  <c r="I14" i="199"/>
  <c r="L14" i="197"/>
  <c r="I9" i="199"/>
  <c r="L8" i="198"/>
  <c r="K8" i="198"/>
  <c r="M8" i="198" s="1"/>
  <c r="I16" i="163" s="1"/>
  <c r="I10" i="223" l="1"/>
  <c r="J8" i="221"/>
  <c r="X10" i="163" s="1"/>
  <c r="G8" i="204"/>
  <c r="L26" i="163" s="1"/>
  <c r="J8" i="200"/>
  <c r="L13" i="163" s="1"/>
  <c r="L10" i="198"/>
  <c r="I17" i="163" s="1"/>
  <c r="G10" i="202"/>
  <c r="G8" i="201"/>
  <c r="L17" i="163" s="1"/>
  <c r="K10" i="219"/>
  <c r="U17" i="163" s="1"/>
  <c r="X17" i="163"/>
  <c r="N8" i="220"/>
  <c r="U19" i="163" s="1"/>
  <c r="K10" i="217"/>
  <c r="U11" i="163" s="1"/>
  <c r="I10" i="215"/>
  <c r="R23" i="163" s="1"/>
  <c r="I10" i="210"/>
  <c r="J8" i="206"/>
  <c r="O10" i="163" s="1"/>
  <c r="L19" i="163"/>
  <c r="J9" i="199"/>
  <c r="L10" i="163" s="1"/>
  <c r="L8" i="217"/>
  <c r="U10" i="163" s="1"/>
  <c r="J10" i="213"/>
  <c r="R17" i="163" s="1"/>
  <c r="J8" i="212"/>
  <c r="R13" i="163" s="1"/>
  <c r="I10" i="212"/>
  <c r="J10" i="208"/>
  <c r="O23" i="163"/>
  <c r="K10" i="222"/>
  <c r="M10" i="220"/>
  <c r="K10" i="218"/>
  <c r="J10" i="216"/>
  <c r="L10" i="214"/>
  <c r="R20" i="163" s="1"/>
  <c r="J10" i="209"/>
  <c r="I10" i="207"/>
  <c r="I10" i="206"/>
  <c r="G12" i="205"/>
  <c r="L29" i="163" s="1"/>
  <c r="I10" i="200"/>
  <c r="L14" i="163" s="1"/>
  <c r="I11" i="199"/>
  <c r="L11" i="163" s="1"/>
  <c r="X14" i="163" l="1"/>
  <c r="X8" i="163" s="1"/>
  <c r="U14" i="163"/>
  <c r="U20" i="163"/>
  <c r="L20" i="163"/>
  <c r="L23" i="163"/>
  <c r="L8" i="163"/>
  <c r="R26" i="163"/>
  <c r="R14" i="163"/>
  <c r="R8" i="163" s="1"/>
  <c r="O11" i="163"/>
  <c r="O14" i="163"/>
  <c r="O17" i="163"/>
  <c r="O20" i="163"/>
  <c r="L10" i="196"/>
  <c r="M10" i="196" s="1"/>
  <c r="I10" i="163" s="1"/>
  <c r="M16" i="197"/>
  <c r="L16" i="197"/>
  <c r="M14" i="197"/>
  <c r="L9" i="197"/>
  <c r="M9" i="197"/>
  <c r="C17" i="164"/>
  <c r="E70" i="195"/>
  <c r="D70" i="195"/>
  <c r="C70" i="195"/>
  <c r="E60" i="195"/>
  <c r="D60" i="195"/>
  <c r="C60" i="195"/>
  <c r="F50" i="195"/>
  <c r="E50" i="195"/>
  <c r="D50" i="195"/>
  <c r="C50" i="195"/>
  <c r="H40" i="195"/>
  <c r="G40" i="195"/>
  <c r="F40" i="195"/>
  <c r="E40" i="195"/>
  <c r="D40" i="195"/>
  <c r="C40" i="195"/>
  <c r="G30" i="195"/>
  <c r="F30" i="195"/>
  <c r="E30" i="195"/>
  <c r="D30" i="195"/>
  <c r="C30" i="195"/>
  <c r="I20" i="195"/>
  <c r="H20" i="195"/>
  <c r="G20" i="195"/>
  <c r="F20" i="195"/>
  <c r="E20" i="195"/>
  <c r="D20" i="195"/>
  <c r="C20" i="195"/>
  <c r="E10" i="195"/>
  <c r="D10" i="195"/>
  <c r="C10" i="195"/>
  <c r="U8" i="163" l="1"/>
  <c r="O8" i="163"/>
  <c r="M11" i="197"/>
  <c r="I14" i="163" s="1"/>
  <c r="N9" i="197"/>
  <c r="I13" i="163" s="1"/>
  <c r="L12" i="196"/>
  <c r="I11" i="163" s="1"/>
  <c r="I8" i="163" l="1"/>
</calcChain>
</file>

<file path=xl/sharedStrings.xml><?xml version="1.0" encoding="utf-8"?>
<sst xmlns="http://schemas.openxmlformats.org/spreadsheetml/2006/main" count="1101" uniqueCount="280">
  <si>
    <t xml:space="preserve">משקל - </t>
  </si>
  <si>
    <t>חזרה לעץ הראשי</t>
  </si>
  <si>
    <t>בין</t>
  </si>
  <si>
    <t>סה"כ שנתי</t>
  </si>
  <si>
    <t>תוצאות לעיר ולתושב</t>
  </si>
  <si>
    <t>ניהול סדרי עדיפויות</t>
  </si>
  <si>
    <t>סקרים</t>
  </si>
  <si>
    <t>היקף פיקוח יזום</t>
  </si>
  <si>
    <t>רבעון</t>
  </si>
  <si>
    <t>רבעון 1</t>
  </si>
  <si>
    <t>רבעון 2</t>
  </si>
  <si>
    <t>רבעון 3</t>
  </si>
  <si>
    <t>רבעון 4</t>
  </si>
  <si>
    <t>מדדי מדיניות אכיפה</t>
  </si>
  <si>
    <t>קטגוריית מדדים</t>
  </si>
  <si>
    <t>שם המדד</t>
  </si>
  <si>
    <t>מטרת מדידה</t>
  </si>
  <si>
    <t>יעד מומלץ להסמכה</t>
  </si>
  <si>
    <t>תחום מדידה - תשתיות מדיניות אכיפה</t>
  </si>
  <si>
    <t>"מדדי מצויינות" - תשתיות מדיניות</t>
  </si>
  <si>
    <t xml:space="preserve">גיבוש ופרסום מדיניות </t>
  </si>
  <si>
    <r>
      <t>מטרת המדד</t>
    </r>
    <r>
      <rPr>
        <sz val="12"/>
        <color theme="1"/>
        <rFont val="Arial"/>
        <family val="2"/>
      </rPr>
      <t xml:space="preserve"> – הינה למדוד באיזו תדירות מתבצעת בחינה מחודשת של סדרי העדיפויות המוגדרים במסמך המדיניות.  לביצוע בחינה יש לקיים שולחן עגול בנוכחות </t>
    </r>
    <r>
      <rPr>
        <sz val="12"/>
        <color rgb="FF000000"/>
        <rFont val="Arial"/>
        <family val="2"/>
      </rPr>
      <t xml:space="preserve">התובע המקומי, פקחים מהשטח, מנהל הפיקוח ומהנדס הוועדה. 
</t>
    </r>
    <r>
      <rPr>
        <u/>
        <sz val="12"/>
        <color rgb="FF000000"/>
        <rFont val="Arial"/>
        <family val="2"/>
      </rPr>
      <t xml:space="preserve">חישוב המדד </t>
    </r>
    <r>
      <rPr>
        <sz val="12"/>
        <color rgb="FF000000"/>
        <rFont val="Arial"/>
        <family val="2"/>
      </rPr>
      <t>- ריכוז סיכומי הפגישה המועברים ליחידת המטה לאכיפה, המבהירים את סדרי העדיפויות המעודכנים</t>
    </r>
  </si>
  <si>
    <t xml:space="preserve">נהלי פיקוח </t>
  </si>
  <si>
    <r>
      <rPr>
        <u/>
        <sz val="12"/>
        <color theme="1"/>
        <rFont val="Arial"/>
        <family val="2"/>
      </rPr>
      <t>מטרת המדד</t>
    </r>
    <r>
      <rPr>
        <sz val="12"/>
        <color theme="1"/>
        <rFont val="Arial"/>
        <family val="2"/>
      </rPr>
      <t xml:space="preserve"> - הינה להבטיח את קיומם של נהלי פיקוח מפורטים לפעילות הפקח. 
</t>
    </r>
    <r>
      <rPr>
        <u/>
        <sz val="12"/>
        <color theme="1"/>
        <rFont val="Arial"/>
        <family val="2"/>
      </rPr>
      <t xml:space="preserve">ערכי המדד </t>
    </r>
    <r>
      <rPr>
        <sz val="12"/>
        <color theme="1"/>
        <rFont val="Arial"/>
        <family val="2"/>
      </rPr>
      <t xml:space="preserve">-2 או 1 או 0 - אין נהלים/יש נהלים/הנהלים מיושמים - נהלי פיקוח המיושמים בשטח ועומדים בסטנדרטים של נהלי הפיקוח המוסכמים בתחום האכיפה המקומית. </t>
    </r>
  </si>
  <si>
    <t>אפקטיביות פיקוח ואכיפה</t>
  </si>
  <si>
    <t>פיקוח - תפוקות</t>
  </si>
  <si>
    <t>יעדים במדד זה יגזרו ממדיניות הוועדה</t>
  </si>
  <si>
    <t>טיפול בתלונות הציבור</t>
  </si>
  <si>
    <t>70% מימוש</t>
  </si>
  <si>
    <t>עבירות בנייה</t>
  </si>
  <si>
    <t>כמות עבירות ממוצעות לתושב</t>
  </si>
  <si>
    <r>
      <t>מטרת המדד</t>
    </r>
    <r>
      <rPr>
        <sz val="12"/>
        <color theme="1"/>
        <rFont val="Arial"/>
        <family val="2"/>
      </rPr>
      <t xml:space="preserve"> - שיקוף רמת עבירות הבנייה בשטח הוועדה.
</t>
    </r>
    <r>
      <rPr>
        <u/>
        <sz val="12"/>
        <color theme="1"/>
        <rFont val="Arial"/>
        <family val="2"/>
      </rPr>
      <t xml:space="preserve">חישוב המדד </t>
    </r>
    <r>
      <rPr>
        <sz val="12"/>
        <color theme="1"/>
        <rFont val="Arial"/>
        <family val="2"/>
      </rPr>
      <t>– מס' עבירות חלקי מספר התושבים באותו שטח.</t>
    </r>
  </si>
  <si>
    <t>-</t>
  </si>
  <si>
    <r>
      <t>מטרת המדד</t>
    </r>
    <r>
      <rPr>
        <sz val="12"/>
        <color theme="1"/>
        <rFont val="Arial"/>
        <family val="2"/>
      </rPr>
      <t xml:space="preserve"> - הינה להעריך באיזו מידה מדיניות הוועדה מגובשת, מנוסחת ומתוקשרת. הסקאלה מפרטת מספר שלבים:
1.   אין מסמך מדיניות 
2.   מסמך מדיניות כתוב – פנימי המיושם בשטח על ידי פקחים ותובעים מקומיים
3. הועבר לידיעת הרמה הארצית (מחלקה לאכיפת דיני מקרקעין, היחידה הארצית לפיקוח, אגף וועדות מקומיות במנהל התכנון)  
4. יש מסמך מדיניות שפורסם בעקיפין לתושבים  – מודעות, פרסום באתר וכד'
5. מסמך המדיניות פורסם ישירות לתושבים – התקיים כנס ו/או מפגשים קבוצתיים עם נציגי תושבים להצגת המדיניות. </t>
    </r>
  </si>
  <si>
    <t>לפחות רמה 3 – תנאי למצויינות</t>
  </si>
  <si>
    <t>2 פגישות חצי שנתיות בשנה - תנאי למצויינות</t>
  </si>
  <si>
    <r>
      <t>מטרת המדד</t>
    </r>
    <r>
      <rPr>
        <sz val="12"/>
        <color theme="1"/>
        <rFont val="Arial"/>
        <family val="2"/>
      </rPr>
      <t xml:space="preserve"> – מדד זה מודד את מספר הסקרים המשמשים את הוועדה בקביעת מדיניות האכיפה שלה, ומטרתו לשקף באיזו מידה הוועדה מחוברת לשינויים המתרחשים באזורה. המדד יפרט את מספר הסקרים, סוג הסקרים ותדירות ההפצה שלהם. סקרים רלוונטיים:
* סקרי נכסים (ארנונה)
* סקר מיפוי שנתי 
* סקירת תצ"א אזורית
* סקירת תלונות הציבור (מיפוי וניתוח)
* איסוף מידע מושכל מתוך גורמים עירוניים בשטח הוועדה</t>
    </r>
  </si>
  <si>
    <t>2 סקרים לפחות - תנאי למצויינות</t>
  </si>
  <si>
    <t>תנאי למצוינות 2</t>
  </si>
  <si>
    <t>מדד קריטי להצלחה לפיקוח - תפוקות</t>
  </si>
  <si>
    <t>התראות/דוחות על עבירות בדגש גבוה לאכיפה</t>
  </si>
  <si>
    <r>
      <t>מטרת המדד</t>
    </r>
    <r>
      <rPr>
        <sz val="12"/>
        <color theme="1"/>
        <rFont val="Arial"/>
        <family val="2"/>
      </rPr>
      <t xml:space="preserve"> – מדידת היקף פעילות הפיקוח הנגזרת מיישום מסמך המדיניות</t>
    </r>
    <r>
      <rPr>
        <u/>
        <sz val="12"/>
        <color theme="1"/>
        <rFont val="Arial"/>
        <family val="2"/>
      </rPr>
      <t xml:space="preserve">
חישוב המדד </t>
    </r>
    <r>
      <rPr>
        <sz val="12"/>
        <color theme="1"/>
        <rFont val="Arial"/>
        <family val="2"/>
      </rPr>
      <t>– מס' ההתראות, מס' הדוחות או מס' דוחות עבירה מוקדמת שניתנו בגין עבירות בדגש גבוה לאכיפה</t>
    </r>
  </si>
  <si>
    <t xml:space="preserve">מדד קריטי להצלחה לפיקוח - תפוקות 
</t>
  </si>
  <si>
    <r>
      <t xml:space="preserve">מטרת המדד - </t>
    </r>
    <r>
      <rPr>
        <sz val="12"/>
        <color theme="1"/>
        <rFont val="Arial"/>
        <family val="2"/>
      </rPr>
      <t xml:space="preserve"> שיקוף רמת הפרואקטיביות של הפיקוח </t>
    </r>
    <r>
      <rPr>
        <u/>
        <sz val="12"/>
        <color theme="1"/>
        <rFont val="Arial"/>
        <family val="2"/>
      </rPr>
      <t xml:space="preserve">
חישוב המדד -</t>
    </r>
    <r>
      <rPr>
        <sz val="12"/>
        <color theme="1"/>
        <rFont val="Arial"/>
        <family val="2"/>
      </rPr>
      <t xml:space="preserve"> שיעור היקף התיקים שנפתחו כתוצאה מפיקוח יזום, לעומת סה"כ התיקים שנפתחו. </t>
    </r>
  </si>
  <si>
    <t>צווי בימ"ש שבוצעו</t>
  </si>
  <si>
    <r>
      <t>מטרת המדד</t>
    </r>
    <r>
      <rPr>
        <sz val="12"/>
        <color rgb="FF000000"/>
        <rFont val="Arial"/>
        <family val="2"/>
      </rPr>
      <t xml:space="preserve"> – שיקוף של יעילות הבקרה ויישום החלטות בתי המשפט. 
</t>
    </r>
    <r>
      <rPr>
        <u/>
        <sz val="12"/>
        <color rgb="FF000000"/>
        <rFont val="Arial"/>
        <family val="2"/>
      </rPr>
      <t xml:space="preserve">חישוב המדד </t>
    </r>
    <r>
      <rPr>
        <sz val="12"/>
        <color rgb="FF000000"/>
        <rFont val="Arial"/>
        <family val="2"/>
      </rPr>
      <t>– מספר צווי בימ"ש שבוצעו ביחס לאלו שניתנים לביצוע (לאחר החלטת בית המשפט), לפי פילוח לסוגים - הריסה/הפסקה/מניעת פעולות/התאמה.</t>
    </r>
  </si>
  <si>
    <t>מדד קריטי להצלחה לתביעה – תפוקות</t>
  </si>
  <si>
    <t>שיעור תיקי תביעה שניתנו להם פסקי דין/שנסתיימו</t>
  </si>
  <si>
    <r>
      <t>מטרת המדד</t>
    </r>
    <r>
      <rPr>
        <sz val="12"/>
        <color theme="1"/>
        <rFont val="Arial"/>
        <family val="2"/>
      </rPr>
      <t xml:space="preserve"> – שיקוף יעילות התביעה המקומית
</t>
    </r>
    <r>
      <rPr>
        <u/>
        <sz val="12"/>
        <color theme="1"/>
        <rFont val="Arial"/>
        <family val="2"/>
      </rPr>
      <t xml:space="preserve">חישוב המדד </t>
    </r>
    <r>
      <rPr>
        <sz val="12"/>
        <color theme="1"/>
        <rFont val="Arial"/>
        <family val="2"/>
      </rPr>
      <t>– חישוב אחוז תיקי תביעה שניתנו להם פסקי דין מתוך סה"כ תיקי התביעה התלויים ועומדים</t>
    </r>
  </si>
  <si>
    <t>מדד קריטי להצלחה לתביעה – תפוקות ועומסים</t>
  </si>
  <si>
    <t>תיקי תביעה פתוחים על עבירות בדגש גבוה לאכיפה</t>
  </si>
  <si>
    <r>
      <t>מטרת המדד</t>
    </r>
    <r>
      <rPr>
        <sz val="12"/>
        <color theme="1"/>
        <rFont val="Arial"/>
        <family val="2"/>
      </rPr>
      <t xml:space="preserve"> – שיקוף פעילות התביעה המקומית ביישום מסמך המדיניות. 
</t>
    </r>
    <r>
      <rPr>
        <u/>
        <sz val="12"/>
        <color theme="1"/>
        <rFont val="Arial"/>
        <family val="2"/>
      </rPr>
      <t>חישוב המדד</t>
    </r>
    <r>
      <rPr>
        <sz val="12"/>
        <color theme="1"/>
        <rFont val="Arial"/>
        <family val="2"/>
      </rPr>
      <t xml:space="preserve"> – מספר תיקי התביעה הפתוחים העוסקים בעבירות בדגש גבוה לאכיפה, מתוך סה"כ תיקי התביעה הפתוחים. - שהתובע טרם נקט הליכים בעניינם</t>
    </r>
  </si>
  <si>
    <t>מדד קריטי להצלחה לתביעה – תוצאות</t>
  </si>
  <si>
    <t xml:space="preserve">תוצאות הליכי אכיפה (צווים מינהליים ושיפוטיים) </t>
  </si>
  <si>
    <r>
      <t>מטרת המדד</t>
    </r>
    <r>
      <rPr>
        <sz val="12"/>
        <color theme="1"/>
        <rFont val="Arial"/>
        <family val="2"/>
      </rPr>
      <t xml:space="preserve"> - שיקוף אפקטיביות הליכי האכיפה המבוצעים ע"י התביעה. </t>
    </r>
    <r>
      <rPr>
        <u/>
        <sz val="12"/>
        <color theme="1"/>
        <rFont val="Arial"/>
        <family val="2"/>
      </rPr>
      <t xml:space="preserve">
חישוב המדד - 
</t>
    </r>
    <r>
      <rPr>
        <sz val="12"/>
        <color theme="1"/>
        <rFont val="Arial"/>
        <family val="2"/>
      </rPr>
      <t xml:space="preserve">1. מספר צווים מינהליים ושיפוטיים שהוצאו 
2. מספר בקשות לצווים שנדחו ע"י בתי המשפט  
3. מספר צווים מינהליים שאושרו ע"י בתי משפט  </t>
    </r>
  </si>
  <si>
    <t>לכל תוצאה יקבע מדד נפרד</t>
  </si>
  <si>
    <t>תוצאות תיקי תביעה (כתבי אישום)</t>
  </si>
  <si>
    <r>
      <t>מטרת המדד</t>
    </r>
    <r>
      <rPr>
        <sz val="12"/>
        <color theme="1"/>
        <rFont val="Arial"/>
        <family val="2"/>
      </rPr>
      <t xml:space="preserve"> – לעמוד על אפקטיביות התביעה. 
</t>
    </r>
    <r>
      <rPr>
        <u/>
        <sz val="12"/>
        <color theme="1"/>
        <rFont val="Arial"/>
        <family val="2"/>
      </rPr>
      <t>חישוב המדד</t>
    </r>
    <r>
      <rPr>
        <sz val="12"/>
        <color theme="1"/>
        <rFont val="Arial"/>
        <family val="2"/>
      </rPr>
      <t xml:space="preserve"> - פילוח תיקי התביעה יתייחס לשלוש תוצאות עיקריות:
1. תיקים שהסתיימו בזיכוי
2. תיקים שהסתיימו בהרשעה (לאחר שמיעת ראיות או על פי הודאה)
3. תיקים שהסתיימו בהסדרי טיעון</t>
    </r>
  </si>
  <si>
    <t>מדד קריטי להצלחה לאכיפה - תפוקות</t>
  </si>
  <si>
    <t>שיעור גביה מקנסות שהוטלו בפועל</t>
  </si>
  <si>
    <r>
      <t xml:space="preserve">מטרת המדד </t>
    </r>
    <r>
      <rPr>
        <sz val="12"/>
        <color theme="1"/>
        <rFont val="Arial"/>
        <family val="2"/>
      </rPr>
      <t xml:space="preserve">– שיקוף יעילות האכיפה, תוך התייחסות לגבייה על עבירות שהוגדרו בדגש גבוה לאכיפה במסמך המדיניות, וגבייה כוללת. </t>
    </r>
    <r>
      <rPr>
        <u/>
        <sz val="12"/>
        <color theme="1"/>
        <rFont val="Arial"/>
        <family val="2"/>
      </rPr>
      <t xml:space="preserve">
חישוב המדד </t>
    </r>
    <r>
      <rPr>
        <sz val="12"/>
        <color theme="1"/>
        <rFont val="Arial"/>
        <family val="2"/>
      </rPr>
      <t xml:space="preserve">– סך הקנסות שנגבו מתוך סה"כ הקנסות שהוטלו בפועל, על עבירות בנייה שבדגש גבוה לאכיפה ושאינן בדגש גבוה לאכיפה. </t>
    </r>
  </si>
  <si>
    <t>מדד קריטי להצלחה לאכיפה - תוצאות</t>
  </si>
  <si>
    <r>
      <t>מטרת המדד</t>
    </r>
    <r>
      <rPr>
        <sz val="12"/>
        <color theme="1"/>
        <rFont val="Arial"/>
        <family val="2"/>
      </rPr>
      <t xml:space="preserve"> – שיקוף היקף עבירות הבנייה בשטח הוועדה. אכיפה אפקטיבית והעלאת רמת המודעות בציבור, יכולה להוביל לעלייה בדיווח של תושבים על עבירות בטווח הקצר, וירידה בכמות העבירות הכוללת בטווח ארוך.  מומלץ לפלח את עבירות הבנייה לסוגים עיקריים ולבצע מעקב מעמיק אחר מגמת העבירות. 
</t>
    </r>
    <r>
      <rPr>
        <u/>
        <sz val="12"/>
        <color theme="1"/>
        <rFont val="Arial"/>
        <family val="2"/>
      </rPr>
      <t>חישוב המדד</t>
    </r>
    <r>
      <rPr>
        <sz val="12"/>
        <color theme="1"/>
        <rFont val="Arial"/>
        <family val="2"/>
      </rPr>
      <t xml:space="preserve"> – מספר עבירות הבנייה שנמצאו בזמן נתון. </t>
    </r>
  </si>
  <si>
    <t>מומלץ על יעד בטווח הקצר של 5% עליה שנתית בעבירות בנייה (המדווחות), ובטווח הארוך לירידה בעבירות.</t>
  </si>
  <si>
    <t>עבירות בנייה בדגש גבוה לאכיפה</t>
  </si>
  <si>
    <r>
      <t xml:space="preserve">מטרת המדד </t>
    </r>
    <r>
      <rPr>
        <sz val="12"/>
        <color theme="1"/>
        <rFont val="Arial"/>
        <family val="2"/>
      </rPr>
      <t xml:space="preserve">- ביצוע מעקב קרוב אחר עבירות שהוגדרו בעדיפות גבוהה במסמך המדיניות, ולשקף את אפקטיביות היישום של מסמך המדיניות. </t>
    </r>
    <r>
      <rPr>
        <u/>
        <sz val="12"/>
        <color theme="1"/>
        <rFont val="Arial"/>
        <family val="2"/>
      </rPr>
      <t xml:space="preserve">
חישוב המדד</t>
    </r>
    <r>
      <rPr>
        <sz val="12"/>
        <color theme="1"/>
        <rFont val="Arial"/>
        <family val="2"/>
      </rPr>
      <t xml:space="preserve"> – מספר עבירות הבנייה שהוגדרו בדגש גבוה לאכיפה האכיפה במסמך המדיניות.</t>
    </r>
  </si>
  <si>
    <t>מומלץ על יעד של 10% ירידה שנתית בעבירות בנייה בדגש גבוה לאכיפה</t>
  </si>
  <si>
    <r>
      <t>מטרת המדד</t>
    </r>
    <r>
      <rPr>
        <sz val="12"/>
        <color theme="1"/>
        <rFont val="Arial"/>
        <family val="2"/>
      </rPr>
      <t xml:space="preserve"> – שיקוף יעילות השירות לאזרח בטיפול התלונות. 
</t>
    </r>
    <r>
      <rPr>
        <u/>
        <sz val="12"/>
        <color theme="1"/>
        <rFont val="Arial"/>
        <family val="2"/>
      </rPr>
      <t>חישוב המדד</t>
    </r>
    <r>
      <rPr>
        <sz val="12"/>
        <color theme="1"/>
        <rFont val="Arial"/>
        <family val="2"/>
      </rPr>
      <t xml:space="preserve"> – מס' התלונות שטופלו ע"י הפיקוח</t>
    </r>
  </si>
  <si>
    <t>צווי בימ"ש לביצוע בסמכות הוועדה</t>
  </si>
  <si>
    <r>
      <t xml:space="preserve">מטרת המדד - </t>
    </r>
    <r>
      <rPr>
        <sz val="12"/>
        <color theme="1"/>
        <rFont val="Arial"/>
        <family val="2"/>
      </rPr>
      <t>שיקוף יעילות הפיקוח המקומי</t>
    </r>
    <r>
      <rPr>
        <u/>
        <sz val="12"/>
        <color theme="1"/>
        <rFont val="Arial"/>
        <family val="2"/>
      </rPr>
      <t xml:space="preserve">
חישוב המדד - </t>
    </r>
    <r>
      <rPr>
        <sz val="12"/>
        <color theme="1"/>
        <rFont val="Arial"/>
        <family val="2"/>
      </rPr>
      <t>סה"כ צווי ביהמ"ש שעל הוועדה לבצע, או שהוסמכה לבצע (מנהליים או שיפוטיים) - ואכן בוצעו</t>
    </r>
  </si>
  <si>
    <t xml:space="preserve">פיקוח - תפוקות 
</t>
  </si>
  <si>
    <t>זמן גיבוש תיק חקירה</t>
  </si>
  <si>
    <r>
      <t>מטרתה מדד</t>
    </r>
    <r>
      <rPr>
        <sz val="12"/>
        <color theme="1"/>
        <rFont val="Arial"/>
        <family val="2"/>
      </rPr>
      <t xml:space="preserve"> - שיקוף יעילות הטיפול של הפיקוח בתיקים - זממן ממוצע סיום לחקירה ממצה
</t>
    </r>
    <r>
      <rPr>
        <u/>
        <sz val="12"/>
        <color theme="1"/>
        <rFont val="Arial"/>
        <family val="2"/>
      </rPr>
      <t>חישוב המדד</t>
    </r>
    <r>
      <rPr>
        <sz val="12"/>
        <color theme="1"/>
        <rFont val="Arial"/>
        <family val="2"/>
      </rPr>
      <t xml:space="preserve"> - הזמן הממוצע להעברת תיק פיקוח לתביעה כולל השלמות חקירה</t>
    </r>
  </si>
  <si>
    <t xml:space="preserve">פיקוח - תפוקות </t>
  </si>
  <si>
    <t>תיקי חקירה שלמים</t>
  </si>
  <si>
    <r>
      <t>מטרת המדד</t>
    </r>
    <r>
      <rPr>
        <sz val="12"/>
        <color theme="1"/>
        <rFont val="Arial"/>
        <family val="2"/>
      </rPr>
      <t xml:space="preserve"> - שיקוף אפקטיביות גיבוש תיקי חקירה ע"י הפיקוח</t>
    </r>
    <r>
      <rPr>
        <u/>
        <sz val="12"/>
        <color theme="1"/>
        <rFont val="Arial"/>
        <family val="2"/>
      </rPr>
      <t xml:space="preserve">
חישוב המדד </t>
    </r>
    <r>
      <rPr>
        <sz val="12"/>
        <color theme="1"/>
        <rFont val="Arial"/>
        <family val="2"/>
      </rPr>
      <t>- שיעור תיקי הפיקוח שהועברו לתביעה והחוזרו להשלמות, מסך התיקים שנפתחו</t>
    </r>
  </si>
  <si>
    <t>תביעה-תפוקות</t>
  </si>
  <si>
    <t>שיעור הטיפול בתיקי תביעה</t>
  </si>
  <si>
    <r>
      <t>מטרת המדד</t>
    </r>
    <r>
      <rPr>
        <sz val="12"/>
        <color theme="1"/>
        <rFont val="Arial"/>
        <family val="2"/>
      </rPr>
      <t xml:space="preserve"> - לשקף את יעילות יחידת התביעה אל מול עומס העבודה שלה
</t>
    </r>
    <r>
      <rPr>
        <u/>
        <sz val="12"/>
        <color theme="1"/>
        <rFont val="Arial"/>
        <family val="2"/>
      </rPr>
      <t>חישוב המדד</t>
    </r>
    <r>
      <rPr>
        <sz val="12"/>
        <color theme="1"/>
        <rFont val="Arial"/>
        <family val="2"/>
      </rPr>
      <t xml:space="preserve"> - מס' תיקי התביעה שניתנו להם פסקי דין/שנסתיימו, ביחס למס' תיקי התביעה שנפתחו.</t>
    </r>
  </si>
  <si>
    <t>מדד קריטי להצלחה - תוצאות עירוניות</t>
  </si>
  <si>
    <t>שיעור תלונות הציבור על עבירות בדגש גבוה לאכיפה</t>
  </si>
  <si>
    <r>
      <rPr>
        <u/>
        <sz val="12"/>
        <color theme="1"/>
        <rFont val="Arial"/>
        <family val="2"/>
      </rPr>
      <t>מטרת המדד</t>
    </r>
    <r>
      <rPr>
        <sz val="12"/>
        <color theme="1"/>
        <rFont val="Arial"/>
        <family val="2"/>
      </rPr>
      <t xml:space="preserve"> – מדידת היקף תלונות התושבים הנוגעות לעבירות בדגש גבוה לאכיפה. משמעות נתון זה תלויה במדיניות הוועדה. לדוגמה – אם מדיניות הוועדה היא לצמצם תלונות תושבים ע"י אכיפה, היעד הרצוי הוא ירידה בתלונות תושבים. אם מדיניות הוועדה היא לעורר מעורבות תושבים כדי לשפר את האכיפה, היעד הרצוי הוא עליה בתלונות תושבים. 
* מומלץ כי מדד זה ישמש את חברי הוועדה אך לא יכנס לחישוב הכולל של הנתונים בעץ המדדים. 
</t>
    </r>
    <r>
      <rPr>
        <u/>
        <sz val="12"/>
        <color theme="1"/>
        <rFont val="Arial"/>
        <family val="2"/>
      </rPr>
      <t>חישוב המדד</t>
    </r>
    <r>
      <rPr>
        <sz val="12"/>
        <color theme="1"/>
        <rFont val="Arial"/>
        <family val="2"/>
      </rPr>
      <t xml:space="preserve"> – מספר התלונות המוגשות חלקי מספר התושבים באותו שטח. </t>
    </r>
  </si>
  <si>
    <t>מדד אמון הציבור ועמדות תושבים</t>
  </si>
  <si>
    <r>
      <t xml:space="preserve">מטרת המדד- </t>
    </r>
    <r>
      <rPr>
        <sz val="12"/>
        <rFont val="Arial"/>
        <family val="2"/>
      </rPr>
      <t xml:space="preserve"> הינה לבחון את אמון הציבור באכיפה של בניה לא חוקית בעקבות הטמעת מדיניות הועדה - השלכות האמון על המשילות 
</t>
    </r>
    <r>
      <rPr>
        <u/>
        <sz val="12"/>
        <rFont val="Arial"/>
        <family val="2"/>
      </rPr>
      <t>חישוב המדד</t>
    </r>
    <r>
      <rPr>
        <sz val="12"/>
        <rFont val="Arial"/>
        <family val="2"/>
      </rPr>
      <t>- % שביעות רצון תושבים בנושא</t>
    </r>
  </si>
  <si>
    <t>מטרת המדד</t>
  </si>
  <si>
    <t>חישוב המדד</t>
  </si>
  <si>
    <t>ציון -</t>
  </si>
  <si>
    <t>מהי מטרת המדד?</t>
  </si>
  <si>
    <t>מהו חישוב המדד?</t>
  </si>
  <si>
    <t>Template</t>
  </si>
  <si>
    <t>41%-59%</t>
  </si>
  <si>
    <t xml:space="preserve">שווה או פחות מ </t>
  </si>
  <si>
    <t xml:space="preserve">שווה או מעל </t>
  </si>
  <si>
    <t>ממוצע מוערכים</t>
  </si>
  <si>
    <t>חזרה לריכוז והזנת נתונים</t>
  </si>
  <si>
    <t>כותרת של העמוד: שליטה ובקרה - "חרבות ברזל"</t>
  </si>
  <si>
    <t>כותרת של העץ: ניהול פעילות ונתונים ברשות</t>
  </si>
  <si>
    <t>מועצה אזורית מנשה</t>
  </si>
  <si>
    <t>מבצעים</t>
  </si>
  <si>
    <t>ביטחון</t>
  </si>
  <si>
    <t>לוגיסטיקה</t>
  </si>
  <si>
    <t>מתנדבים</t>
  </si>
  <si>
    <t>אוכלוסייה</t>
  </si>
  <si>
    <t>CRM</t>
  </si>
  <si>
    <t>הרוגים</t>
  </si>
  <si>
    <t>פצועים</t>
  </si>
  <si>
    <t>נעדרים</t>
  </si>
  <si>
    <t>אירועי ביטחון</t>
  </si>
  <si>
    <t>אזעקות/ יירוטים/ נפילות/ פגיעות</t>
  </si>
  <si>
    <t>פריסת כוחות לפי יישובים</t>
  </si>
  <si>
    <t>פריסת שוטרים לפי יישובים</t>
  </si>
  <si>
    <t>כיתות כוננות לפי יישובים</t>
  </si>
  <si>
    <t>חלוקת נשקים לפי יישובים</t>
  </si>
  <si>
    <t>גיוס למילואים לפי יישובים</t>
  </si>
  <si>
    <t>שינוע חיילים לשטחי כינוס</t>
  </si>
  <si>
    <t>הסעות להלוויות</t>
  </si>
  <si>
    <t>פניות להובלת ציוד</t>
  </si>
  <si>
    <t>עבודות עפר</t>
  </si>
  <si>
    <t>פינוי אשפה מנקודות כינוס</t>
  </si>
  <si>
    <t>סטטוס מתנדבים</t>
  </si>
  <si>
    <t>פניות לקבלת תרומות/ציוד</t>
  </si>
  <si>
    <t>פניות לבקשת התארחות</t>
  </si>
  <si>
    <t>נכונות לאירוח</t>
  </si>
  <si>
    <t>פעילות חלוקת מזון וציוד</t>
  </si>
  <si>
    <t>פניות להצעת יוזמות קהילתיות</t>
  </si>
  <si>
    <t>בקשות לתמיכה/טיפול</t>
  </si>
  <si>
    <t>פניות מצוקה</t>
  </si>
  <si>
    <t>משפחות שהתפנו למועצה</t>
  </si>
  <si>
    <t>מקרי רווחה שנקלטו</t>
  </si>
  <si>
    <t>סטטוס מקלטים</t>
  </si>
  <si>
    <t>סך תרומות</t>
  </si>
  <si>
    <t>בקשות להסעת חיילים</t>
  </si>
  <si>
    <t>כ"א רשותי</t>
  </si>
  <si>
    <t>שיעור עובדים בתפקיד</t>
  </si>
  <si>
    <t>שיעור עובדים במשמרת</t>
  </si>
  <si>
    <t>שיעור עובדים מרחוק</t>
  </si>
  <si>
    <t xml:space="preserve"> </t>
  </si>
  <si>
    <t>הרוגים (וטיפול במשפחות)</t>
  </si>
  <si>
    <t>פצועים (וטיפול במשפחות)</t>
  </si>
  <si>
    <t>נעדרים (וטיפול במשפחות)</t>
  </si>
  <si>
    <t>תאריך</t>
  </si>
  <si>
    <t>סטטוס טיפול מטעם המועצה</t>
  </si>
  <si>
    <t>סד"כ נדרש (הערכת קב"ט)</t>
  </si>
  <si>
    <t>סד"כ קיים</t>
  </si>
  <si>
    <t>שיעור סד"כ קיים מתוך נדרש</t>
  </si>
  <si>
    <t>מס' מגויסים</t>
  </si>
  <si>
    <t>שיעור טיפול של הרשות</t>
  </si>
  <si>
    <t>שיעור קיים מתוך נדרש</t>
  </si>
  <si>
    <t>שם הפונה</t>
  </si>
  <si>
    <t>סוג ההובלה</t>
  </si>
  <si>
    <t>סוג העבודה</t>
  </si>
  <si>
    <t>תוכן הפניה/סוג ציוד</t>
  </si>
  <si>
    <t>גורם מטפל מטעם הרשות</t>
  </si>
  <si>
    <t>שיעור אירוח בפועל בזמן נתון</t>
  </si>
  <si>
    <t>צפי הגעה</t>
  </si>
  <si>
    <t>תוכן היוזמה המוצעת</t>
  </si>
  <si>
    <t>מס' יוזמות בטיפול הרשות</t>
  </si>
  <si>
    <t>תוכן הבקשה</t>
  </si>
  <si>
    <t>אופי מקרה רווחה</t>
  </si>
  <si>
    <t>גורם מטפל</t>
  </si>
  <si>
    <t>שיעור מיקלטים מוכנים</t>
  </si>
  <si>
    <t>שכונה</t>
  </si>
  <si>
    <t>מקלט</t>
  </si>
  <si>
    <t>שם העובד</t>
  </si>
  <si>
    <t>אום אל קוטוף</t>
  </si>
  <si>
    <t>אלוני יצחק - כפר נוער</t>
  </si>
  <si>
    <t>אל עריאן</t>
  </si>
  <si>
    <t>ברקאי</t>
  </si>
  <si>
    <t>גן השומרון</t>
  </si>
  <si>
    <t>גן שמואל</t>
  </si>
  <si>
    <t>כפר גליקסון</t>
  </si>
  <si>
    <t>כפר פינס</t>
  </si>
  <si>
    <t>להבות חביבה</t>
  </si>
  <si>
    <t>מאור</t>
  </si>
  <si>
    <t>מגל</t>
  </si>
  <si>
    <t>מייסר</t>
  </si>
  <si>
    <t>מי עמי</t>
  </si>
  <si>
    <t>מענית</t>
  </si>
  <si>
    <t>מצפה אילן</t>
  </si>
  <si>
    <t>מצר</t>
  </si>
  <si>
    <t>משמרות</t>
  </si>
  <si>
    <t>עין עירון</t>
  </si>
  <si>
    <t>עין שמר</t>
  </si>
  <si>
    <t>קציר</t>
  </si>
  <si>
    <t>רגבים</t>
  </si>
  <si>
    <t>שדה יצחק</t>
  </si>
  <si>
    <t>שער מנשה</t>
  </si>
  <si>
    <t>תלמי אלעזר</t>
  </si>
  <si>
    <t>ניהול, שליטה ובקרה של הרשות - "חרבות ברזל"</t>
  </si>
  <si>
    <t>אזעקה/יירוט/נפילה</t>
  </si>
  <si>
    <t>הצעת יוזמות קהילתיות</t>
  </si>
  <si>
    <t>שיעור סטטוס 'פעיל'</t>
  </si>
  <si>
    <t>חבילות ומארזים שנמסרו</t>
  </si>
  <si>
    <t>שיעור ביצוע משוקלל</t>
  </si>
  <si>
    <t>81%-89%</t>
  </si>
  <si>
    <t xml:space="preserve">רשימת היישובים </t>
  </si>
  <si>
    <t>שם פרטי</t>
  </si>
  <si>
    <t>שם משפחה</t>
  </si>
  <si>
    <t>טלפון ליצירת קשר</t>
  </si>
  <si>
    <t>חומרת הפציעה</t>
  </si>
  <si>
    <t>קל</t>
  </si>
  <si>
    <t>בינוני</t>
  </si>
  <si>
    <t>קשה</t>
  </si>
  <si>
    <t>אנוש</t>
  </si>
  <si>
    <t>לא הושלם</t>
  </si>
  <si>
    <t>הושלם</t>
  </si>
  <si>
    <t>סה"כ משימות לטיפול</t>
  </si>
  <si>
    <t>סה"כ משימות שטופלו</t>
  </si>
  <si>
    <t>סה"כ פצועים קל</t>
  </si>
  <si>
    <t>סה"כ פצועים קשה</t>
  </si>
  <si>
    <t>סה"כ פצועים בינוני</t>
  </si>
  <si>
    <t>סה"כ פצועים אנוש</t>
  </si>
  <si>
    <t>איש קשר</t>
  </si>
  <si>
    <t>קרבה</t>
  </si>
  <si>
    <t>שם איש קשר</t>
  </si>
  <si>
    <t>משימות לטיפול</t>
  </si>
  <si>
    <t>משימות שטופלו</t>
  </si>
  <si>
    <t>חומרת האירוע</t>
  </si>
  <si>
    <t>סוג האירוע</t>
  </si>
  <si>
    <t>אירועים קלים</t>
  </si>
  <si>
    <t>אירוע בינוניים</t>
  </si>
  <si>
    <t>אירועים קשים</t>
  </si>
  <si>
    <t>סה"כ שיעור סד"כ קיים מתוך נדרש</t>
  </si>
  <si>
    <t>מספר נשקים נדרש (הערכת קב"ט)</t>
  </si>
  <si>
    <t>מספר נשקים קיים</t>
  </si>
  <si>
    <t>סה"כ שיעור נשקים קיים מתוך נדרש</t>
  </si>
  <si>
    <t>שיעור נשקים קיים מתוך נדרש</t>
  </si>
  <si>
    <t>נקודת איסוף מבוקשת</t>
  </si>
  <si>
    <t>נקודת הגעה מבוקשת</t>
  </si>
  <si>
    <t>פרטי הפונה</t>
  </si>
  <si>
    <t>תחום ההתנדבות</t>
  </si>
  <si>
    <t>פניות לקבלת תרומות / ציוד</t>
  </si>
  <si>
    <t>מספר נפשות שביכולתו לארח</t>
  </si>
  <si>
    <t>שם משפחת הפונה</t>
  </si>
  <si>
    <t>שם פרטי של הפונה</t>
  </si>
  <si>
    <t>מספר נפשות המבקשות להתארח</t>
  </si>
  <si>
    <t>פרטים מיוחדים לגבי צרכי המתארחים</t>
  </si>
  <si>
    <t>סוג הציוד הנדרש / מבוקש</t>
  </si>
  <si>
    <t>ציוד נוסף נדרש להשלמה</t>
  </si>
  <si>
    <t>בקשות לתמיכה / טיפול</t>
  </si>
  <si>
    <t>שם משפחה של הפונה</t>
  </si>
  <si>
    <t>אופי / סוג הטיפול הנדרש</t>
  </si>
  <si>
    <t>מספר נפשות נקלטות</t>
  </si>
  <si>
    <t>שם המשפחה הקולטת</t>
  </si>
  <si>
    <t>מספר נפשות שנקלטו</t>
  </si>
  <si>
    <t>סוג התרומה</t>
  </si>
  <si>
    <t>סכום / מספר יחידות</t>
  </si>
  <si>
    <t>סה"כ משימות</t>
  </si>
  <si>
    <t>סה"כ  סד"כ נדרש</t>
  </si>
  <si>
    <t>סה"כ  סד"כ קיים</t>
  </si>
  <si>
    <t>סה"כ נשק נדרש</t>
  </si>
  <si>
    <t>סה"כ נשק קיים</t>
  </si>
  <si>
    <t>מילואים</t>
  </si>
  <si>
    <t>חל"ת</t>
  </si>
  <si>
    <t>מחלה</t>
  </si>
  <si>
    <t>חופשה</t>
  </si>
  <si>
    <t>*</t>
  </si>
  <si>
    <t>ישראל ישראלי</t>
  </si>
  <si>
    <t>דניאל דניאלי</t>
  </si>
  <si>
    <t>עובד מהמשרד / שטח</t>
  </si>
  <si>
    <t>עובד מרחוק / מהבית</t>
  </si>
  <si>
    <t>סה"כ מצבת עובדים</t>
  </si>
  <si>
    <t xml:space="preserve"> עובדים בפועל</t>
  </si>
  <si>
    <t>לא עובדים</t>
  </si>
  <si>
    <t>שיעור עובדים בפועל</t>
  </si>
  <si>
    <t>עובדים שלא עובדים</t>
  </si>
  <si>
    <t>עובדים בתפקיד</t>
  </si>
  <si>
    <t xml:space="preserve"> שיעור מסך העובדים</t>
  </si>
  <si>
    <t>שיעור מסך העובדים</t>
  </si>
  <si>
    <t>שיעור לא עובדים</t>
  </si>
  <si>
    <t>עובדים מרחוק</t>
  </si>
  <si>
    <t>סה"כ סד"כ קיים</t>
  </si>
  <si>
    <t>סה"כ סד"כ נדרש</t>
  </si>
  <si>
    <t>עירייה / מועצה מקומית / מוא"ז</t>
  </si>
  <si>
    <t>יישוב / רובע / אזור</t>
  </si>
  <si>
    <t>פריסת שיטור</t>
  </si>
  <si>
    <t>פריסת כוחות</t>
  </si>
  <si>
    <t>כיתות כוננות</t>
  </si>
  <si>
    <t>חלוקת נשקים</t>
  </si>
  <si>
    <t>גיוס למילואים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</si>
</sst>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
    <numFmt numFmtId="165" formatCode="0.0"/>
  </numFmts>
  <fonts count="89" x14ac:knownFonts="1">
    <font>
      <sz val="11"/>
      <color theme="1"/>
      <name val="Arial"/>
      <family val="2"/>
      <charset val="177"/>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1"/>
      <color indexed="8"/>
      <name val="Arial"/>
      <family val="2"/>
      <charset val="177"/>
    </font>
    <font>
      <sz val="9"/>
      <color indexed="8"/>
      <name val="Arial"/>
      <family val="2"/>
      <charset val="177"/>
    </font>
    <font>
      <b/>
      <sz val="10"/>
      <color indexed="8"/>
      <name val="Arial"/>
      <family val="2"/>
    </font>
    <font>
      <b/>
      <sz val="9"/>
      <color indexed="8"/>
      <name val="Arial"/>
      <family val="2"/>
      <charset val="177"/>
    </font>
    <font>
      <b/>
      <sz val="9"/>
      <color indexed="8"/>
      <name val="Arial"/>
      <family val="2"/>
    </font>
    <font>
      <b/>
      <u/>
      <sz val="10"/>
      <color indexed="8"/>
      <name val="Arial"/>
      <family val="2"/>
    </font>
    <font>
      <b/>
      <i/>
      <sz val="12"/>
      <color indexed="23"/>
      <name val="Arial"/>
      <family val="2"/>
    </font>
    <font>
      <b/>
      <u/>
      <sz val="18"/>
      <color indexed="8"/>
      <name val="Arial"/>
      <family val="2"/>
    </font>
    <font>
      <b/>
      <sz val="11"/>
      <color indexed="8"/>
      <name val="Arial"/>
      <family val="2"/>
    </font>
    <font>
      <sz val="9"/>
      <color indexed="8"/>
      <name val="David"/>
      <family val="2"/>
      <charset val="177"/>
    </font>
    <font>
      <sz val="10"/>
      <color indexed="8"/>
      <name val="David"/>
      <family val="2"/>
      <charset val="177"/>
    </font>
    <font>
      <sz val="10"/>
      <name val="David"/>
      <family val="2"/>
      <charset val="177"/>
    </font>
    <font>
      <sz val="11"/>
      <color indexed="8"/>
      <name val="David"/>
      <family val="2"/>
      <charset val="177"/>
    </font>
    <font>
      <sz val="12"/>
      <name val="David"/>
      <family val="2"/>
      <charset val="177"/>
    </font>
    <font>
      <sz val="9"/>
      <name val="David"/>
      <family val="2"/>
      <charset val="177"/>
    </font>
    <font>
      <b/>
      <u/>
      <sz val="11"/>
      <color indexed="30"/>
      <name val="Arial"/>
      <family val="2"/>
    </font>
    <font>
      <u/>
      <sz val="11"/>
      <color theme="10"/>
      <name val="Arial"/>
      <family val="2"/>
      <charset val="177"/>
    </font>
    <font>
      <sz val="8"/>
      <color theme="0"/>
      <name val="Arial"/>
      <family val="2"/>
      <charset val="177"/>
    </font>
    <font>
      <b/>
      <u/>
      <sz val="14"/>
      <color indexed="12"/>
      <name val="Arial"/>
      <family val="2"/>
    </font>
    <font>
      <sz val="16"/>
      <color indexed="8"/>
      <name val="David"/>
      <family val="2"/>
      <charset val="177"/>
    </font>
    <font>
      <b/>
      <sz val="16"/>
      <color indexed="8"/>
      <name val="David"/>
      <family val="2"/>
      <charset val="177"/>
    </font>
    <font>
      <b/>
      <u/>
      <sz val="18"/>
      <color rgb="FF0B34E3"/>
      <name val="Arial"/>
      <family val="2"/>
    </font>
    <font>
      <b/>
      <sz val="14"/>
      <color indexed="8"/>
      <name val="Arial"/>
      <family val="2"/>
    </font>
    <font>
      <b/>
      <sz val="11"/>
      <name val="David"/>
      <family val="2"/>
      <charset val="177"/>
    </font>
    <font>
      <sz val="11"/>
      <name val="David"/>
      <family val="2"/>
      <charset val="177"/>
    </font>
    <font>
      <sz val="10"/>
      <name val="Arial"/>
      <family val="2"/>
    </font>
    <font>
      <u/>
      <sz val="10"/>
      <color theme="10"/>
      <name val="Arial"/>
      <family val="2"/>
    </font>
    <font>
      <sz val="9"/>
      <name val="Arial"/>
      <family val="2"/>
      <scheme val="minor"/>
    </font>
    <font>
      <sz val="10"/>
      <color theme="0"/>
      <name val="Arial"/>
      <family val="2"/>
      <charset val="177"/>
    </font>
    <font>
      <sz val="10"/>
      <color theme="1"/>
      <name val="Arial"/>
      <family val="2"/>
      <scheme val="minor"/>
    </font>
    <font>
      <b/>
      <sz val="10"/>
      <name val="Arial"/>
      <family val="2"/>
      <charset val="177"/>
    </font>
    <font>
      <b/>
      <u/>
      <sz val="18"/>
      <name val="Arial"/>
      <family val="2"/>
    </font>
    <font>
      <b/>
      <sz val="10"/>
      <name val="Arial"/>
      <family val="2"/>
      <scheme val="minor"/>
    </font>
    <font>
      <b/>
      <sz val="10"/>
      <color theme="1"/>
      <name val="Arial"/>
      <family val="2"/>
      <scheme val="minor"/>
    </font>
    <font>
      <b/>
      <sz val="14"/>
      <color rgb="FF000000"/>
      <name val="Arial"/>
      <family val="2"/>
      <scheme val="minor"/>
    </font>
    <font>
      <b/>
      <sz val="14"/>
      <color theme="1"/>
      <name val="Arial"/>
      <family val="2"/>
    </font>
    <font>
      <sz val="12"/>
      <color theme="1"/>
      <name val="Arial"/>
      <family val="2"/>
    </font>
    <font>
      <sz val="12"/>
      <color rgb="FF000000"/>
      <name val="Arial"/>
      <family val="2"/>
    </font>
    <font>
      <u/>
      <sz val="12"/>
      <color theme="1"/>
      <name val="Arial"/>
      <family val="2"/>
    </font>
    <font>
      <u/>
      <sz val="12"/>
      <color rgb="FF000000"/>
      <name val="Arial"/>
      <family val="2"/>
    </font>
    <font>
      <sz val="12"/>
      <name val="Arial"/>
      <family val="2"/>
    </font>
    <font>
      <u/>
      <sz val="12"/>
      <name val="Arial"/>
      <family val="2"/>
    </font>
    <font>
      <sz val="11"/>
      <color theme="1"/>
      <name val="Arial"/>
      <family val="2"/>
      <scheme val="minor"/>
    </font>
    <font>
      <b/>
      <sz val="11"/>
      <name val="Arial"/>
      <family val="2"/>
      <charset val="177"/>
    </font>
    <font>
      <b/>
      <sz val="11"/>
      <color indexed="8"/>
      <name val="David"/>
      <family val="2"/>
      <charset val="177"/>
    </font>
    <font>
      <b/>
      <sz val="18"/>
      <color indexed="8"/>
      <name val="David"/>
      <family val="2"/>
      <charset val="177"/>
    </font>
    <font>
      <b/>
      <sz val="20"/>
      <color indexed="8"/>
      <name val="David"/>
      <family val="2"/>
      <charset val="177"/>
    </font>
    <font>
      <sz val="8"/>
      <name val="Arial"/>
      <family val="2"/>
      <charset val="177"/>
    </font>
    <font>
      <b/>
      <sz val="9"/>
      <name val="Arial"/>
      <family val="2"/>
    </font>
    <font>
      <b/>
      <sz val="10"/>
      <name val="Arial"/>
      <family val="2"/>
    </font>
    <font>
      <sz val="9"/>
      <name val="Arial"/>
      <family val="2"/>
      <charset val="177"/>
    </font>
    <font>
      <b/>
      <sz val="11"/>
      <name val="Arial"/>
      <family val="2"/>
    </font>
    <font>
      <b/>
      <u/>
      <sz val="18"/>
      <color theme="10"/>
      <name val="Arial"/>
      <family val="2"/>
    </font>
    <font>
      <b/>
      <sz val="11"/>
      <color theme="0"/>
      <name val="Arial"/>
      <family val="2"/>
      <charset val="177"/>
      <scheme val="minor"/>
    </font>
    <font>
      <b/>
      <sz val="18"/>
      <color indexed="8"/>
      <name val="David"/>
      <family val="2"/>
    </font>
    <font>
      <b/>
      <sz val="11"/>
      <color indexed="12"/>
      <name val="David"/>
      <family val="2"/>
    </font>
    <font>
      <b/>
      <sz val="11"/>
      <name val="Arial"/>
      <family val="2"/>
      <charset val="177"/>
      <scheme val="minor"/>
    </font>
    <font>
      <sz val="9"/>
      <color theme="0"/>
      <name val="Calibri"/>
      <family val="2"/>
    </font>
    <font>
      <b/>
      <sz val="11"/>
      <color indexed="8"/>
      <name val="Calibri"/>
      <family val="2"/>
    </font>
    <font>
      <sz val="11"/>
      <color indexed="12"/>
      <name val="Calibri"/>
      <family val="2"/>
    </font>
    <font>
      <b/>
      <sz val="26"/>
      <color theme="0"/>
      <name val="Calibri"/>
      <family val="2"/>
    </font>
    <font>
      <b/>
      <sz val="26"/>
      <name val="Calibri"/>
      <family val="2"/>
    </font>
    <font>
      <sz val="11"/>
      <color theme="1"/>
      <name val="Arial"/>
      <family val="2"/>
      <charset val="177"/>
    </font>
    <font>
      <b/>
      <sz val="18"/>
      <name val="Arial"/>
      <family val="2"/>
    </font>
    <font>
      <b/>
      <sz val="22"/>
      <color indexed="8"/>
      <name val="Arial"/>
      <family val="2"/>
    </font>
    <font>
      <sz val="9"/>
      <name val="Calibri"/>
      <family val="2"/>
      <charset val="177"/>
    </font>
    <font>
      <b/>
      <sz val="20"/>
      <name val="Calibri"/>
      <family val="2"/>
      <charset val="177"/>
    </font>
    <font>
      <sz val="11"/>
      <name val="Calibri"/>
      <family val="2"/>
      <charset val="177"/>
    </font>
    <font>
      <b/>
      <sz val="11"/>
      <name val="Calibri"/>
      <family val="2"/>
      <charset val="177"/>
    </font>
    <font>
      <b/>
      <sz val="24"/>
      <name val="Calibri"/>
      <family val="2"/>
      <charset val="177"/>
    </font>
    <font>
      <b/>
      <sz val="26"/>
      <name val="Calibri"/>
      <family val="2"/>
      <charset val="177"/>
    </font>
    <font>
      <b/>
      <sz val="12"/>
      <name val="Calibri"/>
      <family val="2"/>
      <charset val="177"/>
    </font>
    <font>
      <b/>
      <sz val="14"/>
      <name val="Calibri"/>
      <family val="2"/>
      <charset val="177"/>
    </font>
    <font>
      <sz val="11"/>
      <name val="Arial"/>
      <family val="2"/>
      <charset val="177"/>
    </font>
    <font>
      <b/>
      <sz val="9"/>
      <name val="Calibri"/>
      <family val="2"/>
      <charset val="177"/>
    </font>
    <font>
      <sz val="10"/>
      <name val="Calibri"/>
      <family val="2"/>
      <charset val="177"/>
    </font>
    <font>
      <b/>
      <sz val="24"/>
      <color theme="0"/>
      <name val="Calibri"/>
      <family val="2"/>
    </font>
    <font>
      <b/>
      <sz val="14"/>
      <name val="Calibri"/>
      <family val="2"/>
    </font>
    <font>
      <b/>
      <sz val="26"/>
      <color indexed="8"/>
      <name val="Arial"/>
      <family val="2"/>
    </font>
    <font>
      <b/>
      <sz val="9"/>
      <name val="Calibri"/>
      <family val="2"/>
    </font>
    <font>
      <sz val="16"/>
      <name val="Calibri"/>
      <family val="2"/>
      <charset val="177"/>
    </font>
    <font>
      <b/>
      <sz val="16"/>
      <name val="Calibri"/>
      <family val="2"/>
    </font>
    <font>
      <b/>
      <sz val="14"/>
      <color theme="0"/>
      <name val="Calibri"/>
      <family val="2"/>
    </font>
    <font>
      <b/>
      <sz val="11"/>
      <color theme="0"/>
      <name val="Calibri"/>
      <family val="2"/>
    </font>
  </fonts>
  <fills count="32">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6600"/>
        <bgColor indexed="64"/>
      </patternFill>
    </fill>
    <fill>
      <patternFill patternType="solid">
        <fgColor rgb="FF00FF00"/>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92D050"/>
        <bgColor indexed="64"/>
      </patternFill>
    </fill>
    <fill>
      <patternFill patternType="solid">
        <fgColor rgb="FF00B0F0"/>
        <bgColor indexed="64"/>
      </patternFill>
    </fill>
    <fill>
      <patternFill patternType="solid">
        <fgColor theme="9" tint="0.79998168889431442"/>
        <bgColor indexed="64"/>
      </patternFill>
    </fill>
    <fill>
      <patternFill patternType="solid">
        <fgColor rgb="FFA5A5A5"/>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tint="-0.34998626667073579"/>
        <bgColor indexed="64"/>
      </patternFill>
    </fill>
    <fill>
      <patternFill patternType="solid">
        <fgColor rgb="FFC00000"/>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B3EBD6"/>
        <bgColor indexed="64"/>
      </patternFill>
    </fill>
    <fill>
      <patternFill patternType="solid">
        <fgColor rgb="FFFFEAA7"/>
        <bgColor indexed="64"/>
      </patternFill>
    </fill>
    <fill>
      <patternFill patternType="solid">
        <fgColor rgb="FFFFB7B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5" tint="-0.499984740745262"/>
        <bgColor indexed="64"/>
      </patternFill>
    </fill>
    <fill>
      <patternFill patternType="solid">
        <fgColor theme="4" tint="-0.499984740745262"/>
        <bgColor indexed="64"/>
      </patternFill>
    </fill>
  </fills>
  <borders count="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s>
  <cellStyleXfs count="13">
    <xf numFmtId="0" fontId="0" fillId="0" borderId="0"/>
    <xf numFmtId="0" fontId="21" fillId="0" borderId="0" applyNumberFormat="0" applyFill="0" applyBorder="0" applyAlignment="0" applyProtection="0">
      <alignment vertical="top"/>
      <protection locked="0"/>
    </xf>
    <xf numFmtId="9" fontId="5" fillId="0" borderId="0" applyFont="0" applyFill="0" applyBorder="0" applyAlignment="0" applyProtection="0"/>
    <xf numFmtId="0" fontId="4" fillId="0" borderId="0"/>
    <xf numFmtId="9" fontId="4" fillId="0" borderId="0" applyFont="0" applyFill="0" applyBorder="0" applyAlignment="0" applyProtection="0"/>
    <xf numFmtId="0" fontId="30" fillId="0" borderId="0"/>
    <xf numFmtId="43" fontId="30" fillId="0" borderId="0" applyFont="0" applyFill="0" applyBorder="0" applyAlignment="0" applyProtection="0"/>
    <xf numFmtId="0" fontId="31" fillId="0" borderId="0" applyNumberFormat="0" applyFill="0" applyBorder="0" applyAlignment="0" applyProtection="0">
      <alignment vertical="top"/>
      <protection locked="0"/>
    </xf>
    <xf numFmtId="0" fontId="3" fillId="0" borderId="0"/>
    <xf numFmtId="0" fontId="2" fillId="0" borderId="0"/>
    <xf numFmtId="0" fontId="1" fillId="0" borderId="0"/>
    <xf numFmtId="0" fontId="58" fillId="15" borderId="29" applyNumberFormat="0" applyAlignment="0" applyProtection="0"/>
    <xf numFmtId="44" fontId="67" fillId="0" borderId="0" applyFont="0" applyFill="0" applyBorder="0" applyAlignment="0" applyProtection="0"/>
  </cellStyleXfs>
  <cellXfs count="370">
    <xf numFmtId="0" fontId="0" fillId="0" borderId="0" xfId="0"/>
    <xf numFmtId="0" fontId="6" fillId="0" borderId="0" xfId="0" applyFont="1"/>
    <xf numFmtId="0" fontId="9" fillId="0" borderId="0" xfId="0" applyFont="1"/>
    <xf numFmtId="0" fontId="6" fillId="0" borderId="0" xfId="0" applyFont="1" applyAlignment="1">
      <alignment wrapText="1"/>
    </xf>
    <xf numFmtId="9" fontId="6" fillId="0" borderId="0" xfId="0" applyNumberFormat="1" applyFont="1" applyAlignment="1">
      <alignment horizontal="center"/>
    </xf>
    <xf numFmtId="0" fontId="14" fillId="0" borderId="0" xfId="0" applyFont="1"/>
    <xf numFmtId="0" fontId="11" fillId="0" borderId="0" xfId="0" applyFont="1" applyAlignment="1">
      <alignment horizontal="right"/>
    </xf>
    <xf numFmtId="0" fontId="19" fillId="0" borderId="0" xfId="0" applyFont="1"/>
    <xf numFmtId="0" fontId="20" fillId="0" borderId="0" xfId="1" applyFont="1" applyAlignment="1" applyProtection="1"/>
    <xf numFmtId="9" fontId="9" fillId="3" borderId="0" xfId="0" applyNumberFormat="1" applyFont="1" applyFill="1" applyAlignment="1">
      <alignment horizontal="center"/>
    </xf>
    <xf numFmtId="0" fontId="9" fillId="0" borderId="0" xfId="0" applyFont="1" applyAlignment="1">
      <alignment horizontal="right"/>
    </xf>
    <xf numFmtId="0" fontId="6" fillId="0" borderId="0" xfId="0" applyFont="1" applyAlignment="1">
      <alignment horizontal="right"/>
    </xf>
    <xf numFmtId="0" fontId="10" fillId="0" borderId="0" xfId="0" applyFont="1" applyAlignment="1">
      <alignment vertical="center"/>
    </xf>
    <xf numFmtId="164" fontId="6" fillId="0" borderId="0" xfId="0" applyNumberFormat="1" applyFont="1"/>
    <xf numFmtId="9" fontId="22" fillId="0" borderId="0" xfId="2" applyFont="1" applyBorder="1" applyAlignment="1">
      <alignment horizontal="left"/>
    </xf>
    <xf numFmtId="3" fontId="7" fillId="0" borderId="0" xfId="0" applyNumberFormat="1" applyFont="1" applyAlignment="1">
      <alignment horizontal="center"/>
    </xf>
    <xf numFmtId="1" fontId="7" fillId="0" borderId="0" xfId="2" applyNumberFormat="1" applyFont="1" applyAlignment="1">
      <alignment horizontal="center"/>
    </xf>
    <xf numFmtId="1" fontId="7" fillId="0" borderId="0" xfId="2" applyNumberFormat="1" applyFont="1" applyBorder="1" applyAlignment="1">
      <alignment horizontal="center"/>
    </xf>
    <xf numFmtId="0" fontId="7" fillId="0" borderId="0" xfId="0" applyFont="1"/>
    <xf numFmtId="1" fontId="13" fillId="0" borderId="0" xfId="2" applyNumberFormat="1" applyFont="1" applyBorder="1" applyAlignment="1">
      <alignment horizontal="center"/>
    </xf>
    <xf numFmtId="0" fontId="13" fillId="2" borderId="2" xfId="0" applyFont="1" applyFill="1" applyBorder="1" applyAlignment="1">
      <alignment horizontal="center" vertical="center" wrapText="1"/>
    </xf>
    <xf numFmtId="0" fontId="10" fillId="0" borderId="0" xfId="0" applyFont="1"/>
    <xf numFmtId="0" fontId="8" fillId="0" borderId="0" xfId="0" applyFont="1" applyAlignment="1">
      <alignment vertical="center"/>
    </xf>
    <xf numFmtId="0" fontId="7" fillId="0" borderId="0" xfId="0" applyFont="1" applyAlignment="1">
      <alignment vertical="center" wrapText="1"/>
    </xf>
    <xf numFmtId="0" fontId="13" fillId="6" borderId="2" xfId="0" applyFont="1" applyFill="1" applyBorder="1" applyAlignment="1">
      <alignment horizontal="center" vertical="center"/>
    </xf>
    <xf numFmtId="49" fontId="7" fillId="0" borderId="0" xfId="0" applyNumberFormat="1" applyFont="1" applyAlignment="1">
      <alignment horizontal="center" vertical="center" wrapText="1"/>
    </xf>
    <xf numFmtId="0" fontId="13" fillId="7" borderId="2" xfId="0" applyFont="1" applyFill="1" applyBorder="1" applyAlignment="1">
      <alignment horizontal="center" vertical="center" wrapText="1" readingOrder="2"/>
    </xf>
    <xf numFmtId="0" fontId="32" fillId="4" borderId="0" xfId="0" applyFont="1" applyFill="1"/>
    <xf numFmtId="0" fontId="32" fillId="0" borderId="0" xfId="0" applyFont="1"/>
    <xf numFmtId="0" fontId="32" fillId="0" borderId="0" xfId="0" applyFont="1" applyAlignment="1">
      <alignment vertical="center"/>
    </xf>
    <xf numFmtId="0" fontId="6" fillId="0" borderId="0" xfId="0" applyFont="1" applyAlignment="1">
      <alignment vertical="center"/>
    </xf>
    <xf numFmtId="0" fontId="15" fillId="0" borderId="0" xfId="0" applyFont="1"/>
    <xf numFmtId="0" fontId="18" fillId="0" borderId="0" xfId="0" applyFont="1"/>
    <xf numFmtId="0" fontId="25"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wrapText="1"/>
    </xf>
    <xf numFmtId="9" fontId="33" fillId="0" borderId="0" xfId="2" applyFont="1" applyBorder="1" applyAlignment="1">
      <alignment horizontal="left"/>
    </xf>
    <xf numFmtId="1" fontId="12" fillId="0" borderId="0" xfId="0" applyNumberFormat="1" applyFont="1"/>
    <xf numFmtId="9" fontId="10" fillId="0" borderId="0" xfId="2" applyFont="1" applyBorder="1" applyAlignment="1">
      <alignment vertical="center"/>
    </xf>
    <xf numFmtId="9" fontId="9" fillId="0" borderId="0" xfId="2" applyFont="1" applyBorder="1"/>
    <xf numFmtId="9" fontId="9" fillId="0" borderId="0" xfId="2" applyFont="1"/>
    <xf numFmtId="0" fontId="27" fillId="4" borderId="0" xfId="0" applyFont="1" applyFill="1" applyAlignment="1">
      <alignment vertical="center" wrapText="1"/>
    </xf>
    <xf numFmtId="0" fontId="13" fillId="4" borderId="0" xfId="0" applyFont="1" applyFill="1" applyAlignment="1">
      <alignment vertical="center" wrapText="1"/>
    </xf>
    <xf numFmtId="164" fontId="7" fillId="0" borderId="0" xfId="0" applyNumberFormat="1" applyFont="1" applyAlignment="1">
      <alignment horizontal="center"/>
    </xf>
    <xf numFmtId="0" fontId="30" fillId="0" borderId="0" xfId="8" applyFont="1"/>
    <xf numFmtId="0" fontId="30" fillId="0" borderId="0" xfId="8" applyFont="1" applyAlignment="1">
      <alignment horizontal="right"/>
    </xf>
    <xf numFmtId="0" fontId="34" fillId="0" borderId="0" xfId="0" applyFont="1" applyAlignment="1">
      <alignment horizontal="center" vertical="center" wrapText="1"/>
    </xf>
    <xf numFmtId="0" fontId="37" fillId="10" borderId="8" xfId="0" applyFont="1" applyFill="1" applyBorder="1" applyAlignment="1">
      <alignment horizontal="right" vertical="center" wrapText="1"/>
    </xf>
    <xf numFmtId="0" fontId="38" fillId="10" borderId="10" xfId="0" applyFont="1" applyFill="1" applyBorder="1" applyAlignment="1">
      <alignment horizontal="right" vertical="center" wrapText="1"/>
    </xf>
    <xf numFmtId="0" fontId="37" fillId="10" borderId="10" xfId="0" applyFont="1" applyFill="1" applyBorder="1" applyAlignment="1">
      <alignment horizontal="right" vertical="center" wrapText="1"/>
    </xf>
    <xf numFmtId="0" fontId="6" fillId="0" borderId="0" xfId="0" applyFont="1" applyAlignment="1">
      <alignment horizontal="right" readingOrder="2"/>
    </xf>
    <xf numFmtId="0" fontId="43" fillId="4" borderId="0" xfId="9" applyFont="1" applyFill="1" applyAlignment="1">
      <alignment vertical="center" wrapText="1"/>
    </xf>
    <xf numFmtId="0" fontId="43" fillId="4" borderId="0" xfId="9" applyFont="1" applyFill="1" applyAlignment="1">
      <alignment vertical="center"/>
    </xf>
    <xf numFmtId="0" fontId="13" fillId="9" borderId="12" xfId="0" applyFont="1" applyFill="1" applyBorder="1" applyAlignment="1">
      <alignment horizontal="center" vertical="center" wrapText="1" readingOrder="2"/>
    </xf>
    <xf numFmtId="9" fontId="13" fillId="9" borderId="15" xfId="2" applyFont="1" applyFill="1" applyBorder="1" applyAlignment="1">
      <alignment horizontal="center" vertical="center" wrapText="1" readingOrder="2"/>
    </xf>
    <xf numFmtId="0" fontId="1" fillId="0" borderId="0" xfId="10"/>
    <xf numFmtId="0" fontId="40" fillId="0" borderId="11" xfId="10" applyFont="1" applyBorder="1" applyAlignment="1">
      <alignment horizontal="center" vertical="center" wrapText="1" readingOrder="2"/>
    </xf>
    <xf numFmtId="0" fontId="40" fillId="0" borderId="2" xfId="10" applyFont="1" applyBorder="1" applyAlignment="1">
      <alignment horizontal="center" vertical="center" wrapText="1" readingOrder="2"/>
    </xf>
    <xf numFmtId="0" fontId="41" fillId="0" borderId="21" xfId="10" applyFont="1" applyBorder="1" applyAlignment="1">
      <alignment horizontal="center" vertical="center" wrapText="1" readingOrder="2"/>
    </xf>
    <xf numFmtId="0" fontId="42" fillId="0" borderId="21" xfId="10" applyFont="1" applyBorder="1" applyAlignment="1">
      <alignment horizontal="center" vertical="center" wrapText="1"/>
    </xf>
    <xf numFmtId="0" fontId="43" fillId="0" borderId="21" xfId="10" applyFont="1" applyBorder="1" applyAlignment="1">
      <alignment horizontal="right" vertical="center" wrapText="1" readingOrder="2"/>
    </xf>
    <xf numFmtId="0" fontId="41" fillId="0" borderId="7" xfId="10" applyFont="1" applyBorder="1" applyAlignment="1">
      <alignment horizontal="center" vertical="center" wrapText="1" readingOrder="2"/>
    </xf>
    <xf numFmtId="0" fontId="43" fillId="0" borderId="7" xfId="10" applyFont="1" applyBorder="1" applyAlignment="1">
      <alignment vertical="center" wrapText="1"/>
    </xf>
    <xf numFmtId="0" fontId="43" fillId="0" borderId="7" xfId="10" applyFont="1" applyBorder="1" applyAlignment="1">
      <alignment horizontal="right" vertical="center" wrapText="1" readingOrder="2"/>
    </xf>
    <xf numFmtId="0" fontId="41" fillId="0" borderId="7" xfId="10" applyFont="1" applyBorder="1" applyAlignment="1">
      <alignment horizontal="right" vertical="center" wrapText="1" readingOrder="2"/>
    </xf>
    <xf numFmtId="0" fontId="41" fillId="0" borderId="12" xfId="10" applyFont="1" applyBorder="1" applyAlignment="1">
      <alignment horizontal="center" vertical="center" wrapText="1" readingOrder="2"/>
    </xf>
    <xf numFmtId="0" fontId="41" fillId="0" borderId="14" xfId="10" applyFont="1" applyBorder="1" applyAlignment="1">
      <alignment horizontal="center" vertical="center" wrapText="1" readingOrder="2"/>
    </xf>
    <xf numFmtId="0" fontId="43" fillId="0" borderId="14" xfId="10" applyFont="1" applyBorder="1" applyAlignment="1">
      <alignment horizontal="right" vertical="center" wrapText="1" readingOrder="2"/>
    </xf>
    <xf numFmtId="0" fontId="41" fillId="0" borderId="15" xfId="10" applyFont="1" applyBorder="1" applyAlignment="1">
      <alignment horizontal="center" vertical="center" wrapText="1" readingOrder="2"/>
    </xf>
    <xf numFmtId="0" fontId="47" fillId="0" borderId="0" xfId="10" applyFont="1"/>
    <xf numFmtId="0" fontId="44" fillId="0" borderId="14" xfId="10" applyFont="1" applyBorder="1" applyAlignment="1">
      <alignment horizontal="right" vertical="center" wrapText="1" readingOrder="2"/>
    </xf>
    <xf numFmtId="0" fontId="42" fillId="0" borderId="14" xfId="10" applyFont="1" applyBorder="1" applyAlignment="1">
      <alignment horizontal="center" vertical="center" wrapText="1" readingOrder="2"/>
    </xf>
    <xf numFmtId="0" fontId="41" fillId="0" borderId="22" xfId="10" applyFont="1" applyBorder="1" applyAlignment="1">
      <alignment horizontal="center" vertical="center" wrapText="1" readingOrder="2"/>
    </xf>
    <xf numFmtId="0" fontId="43" fillId="0" borderId="22" xfId="10" applyFont="1" applyBorder="1" applyAlignment="1">
      <alignment horizontal="right" vertical="center" wrapText="1" readingOrder="2"/>
    </xf>
    <xf numFmtId="9" fontId="41" fillId="0" borderId="15" xfId="10" applyNumberFormat="1" applyFont="1" applyBorder="1" applyAlignment="1">
      <alignment horizontal="center" vertical="center" wrapText="1" readingOrder="2"/>
    </xf>
    <xf numFmtId="0" fontId="41" fillId="0" borderId="14" xfId="10" applyFont="1" applyBorder="1" applyAlignment="1">
      <alignment vertical="center" wrapText="1" readingOrder="2"/>
    </xf>
    <xf numFmtId="0" fontId="41" fillId="0" borderId="14" xfId="10" applyFont="1" applyBorder="1" applyAlignment="1">
      <alignment horizontal="right" vertical="center" wrapText="1" readingOrder="2"/>
    </xf>
    <xf numFmtId="0" fontId="45" fillId="0" borderId="12" xfId="10" applyFont="1" applyBorder="1" applyAlignment="1">
      <alignment horizontal="center" vertical="center" wrapText="1" readingOrder="2"/>
    </xf>
    <xf numFmtId="0" fontId="45" fillId="0" borderId="14" xfId="10" applyFont="1" applyBorder="1" applyAlignment="1">
      <alignment vertical="center" wrapText="1" readingOrder="2"/>
    </xf>
    <xf numFmtId="0" fontId="46" fillId="0" borderId="14" xfId="10" applyFont="1" applyBorder="1" applyAlignment="1">
      <alignment horizontal="right" vertical="center" wrapText="1" readingOrder="2"/>
    </xf>
    <xf numFmtId="0" fontId="37" fillId="10" borderId="19" xfId="0" applyFont="1" applyFill="1" applyBorder="1" applyAlignment="1">
      <alignment horizontal="right" vertical="center" wrapText="1"/>
    </xf>
    <xf numFmtId="0" fontId="48" fillId="0" borderId="24" xfId="0" applyFont="1" applyBorder="1" applyAlignment="1">
      <alignment horizontal="center" vertical="center" wrapText="1"/>
    </xf>
    <xf numFmtId="0" fontId="48" fillId="0" borderId="25" xfId="0" applyFont="1" applyBorder="1" applyAlignment="1">
      <alignment horizontal="center" vertical="center" wrapText="1"/>
    </xf>
    <xf numFmtId="0" fontId="37" fillId="10" borderId="17" xfId="0" applyFont="1" applyFill="1" applyBorder="1" applyAlignment="1">
      <alignment horizontal="right" wrapText="1"/>
    </xf>
    <xf numFmtId="0" fontId="24" fillId="0" borderId="0" xfId="0" applyFont="1"/>
    <xf numFmtId="0" fontId="17" fillId="0" borderId="0" xfId="0" applyFont="1"/>
    <xf numFmtId="0" fontId="16" fillId="0" borderId="0" xfId="0" applyFont="1"/>
    <xf numFmtId="0" fontId="17" fillId="0" borderId="0" xfId="0" applyFont="1" applyAlignment="1">
      <alignment vertical="center"/>
    </xf>
    <xf numFmtId="0" fontId="17" fillId="0" borderId="0" xfId="0" applyFont="1" applyAlignment="1">
      <alignment horizontal="center" vertical="center"/>
    </xf>
    <xf numFmtId="0" fontId="29"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center" vertical="center" wrapText="1"/>
    </xf>
    <xf numFmtId="0" fontId="29" fillId="0" borderId="0" xfId="0" applyFont="1" applyAlignment="1">
      <alignment vertical="center" wrapText="1"/>
    </xf>
    <xf numFmtId="9" fontId="13" fillId="7" borderId="3" xfId="2" applyFont="1" applyFill="1" applyBorder="1" applyAlignment="1">
      <alignment horizontal="center" vertical="center"/>
    </xf>
    <xf numFmtId="9" fontId="13" fillId="8" borderId="3" xfId="2" applyFont="1" applyFill="1" applyBorder="1" applyAlignment="1">
      <alignment horizontal="center" vertical="center"/>
    </xf>
    <xf numFmtId="1" fontId="36" fillId="0" borderId="0" xfId="0" applyNumberFormat="1" applyFont="1" applyAlignment="1">
      <alignment horizontal="right" vertical="center"/>
    </xf>
    <xf numFmtId="0" fontId="28" fillId="0" borderId="26" xfId="0" applyFont="1" applyBorder="1" applyAlignment="1">
      <alignment vertical="center" wrapText="1"/>
    </xf>
    <xf numFmtId="0" fontId="17" fillId="0" borderId="21" xfId="0" applyFont="1" applyBorder="1" applyAlignment="1">
      <alignment vertical="center" wrapText="1"/>
    </xf>
    <xf numFmtId="0" fontId="49" fillId="0" borderId="26" xfId="0" applyFont="1" applyBorder="1" applyAlignment="1">
      <alignment vertical="center" wrapText="1"/>
    </xf>
    <xf numFmtId="0" fontId="17" fillId="0" borderId="22" xfId="0" applyFont="1" applyBorder="1" applyAlignment="1">
      <alignment vertical="center" wrapText="1"/>
    </xf>
    <xf numFmtId="0" fontId="51" fillId="0" borderId="23" xfId="0" applyFont="1" applyBorder="1" applyAlignment="1">
      <alignment vertical="center" wrapText="1"/>
    </xf>
    <xf numFmtId="0" fontId="50" fillId="0" borderId="23" xfId="0" applyFont="1" applyBorder="1" applyAlignment="1">
      <alignment vertical="center" wrapText="1"/>
    </xf>
    <xf numFmtId="9" fontId="13" fillId="6" borderId="3" xfId="2" applyFont="1" applyFill="1" applyBorder="1" applyAlignment="1">
      <alignment horizontal="center" vertical="center"/>
    </xf>
    <xf numFmtId="9" fontId="35" fillId="11" borderId="9" xfId="2" applyFont="1" applyFill="1" applyBorder="1" applyAlignment="1">
      <alignment horizontal="center" vertical="center"/>
    </xf>
    <xf numFmtId="9" fontId="35" fillId="11" borderId="16" xfId="2" applyFont="1" applyFill="1" applyBorder="1" applyAlignment="1">
      <alignment horizontal="center" vertical="center"/>
    </xf>
    <xf numFmtId="9" fontId="35" fillId="11" borderId="20" xfId="2" applyFont="1" applyFill="1" applyBorder="1" applyAlignment="1">
      <alignment horizontal="center" vertical="center"/>
    </xf>
    <xf numFmtId="9" fontId="35" fillId="11" borderId="18" xfId="2" applyFont="1" applyFill="1" applyBorder="1" applyAlignment="1">
      <alignment horizontal="center" vertical="center"/>
    </xf>
    <xf numFmtId="0" fontId="51" fillId="14" borderId="7" xfId="0" applyFont="1" applyFill="1" applyBorder="1" applyAlignment="1">
      <alignment vertical="center" wrapText="1"/>
    </xf>
    <xf numFmtId="0" fontId="50" fillId="14" borderId="7" xfId="0" applyFont="1" applyFill="1" applyBorder="1" applyAlignment="1">
      <alignment vertical="center" wrapText="1"/>
    </xf>
    <xf numFmtId="9" fontId="52" fillId="0" borderId="0" xfId="2" applyFont="1" applyBorder="1" applyAlignment="1">
      <alignment horizontal="left"/>
    </xf>
    <xf numFmtId="0" fontId="53" fillId="0" borderId="0" xfId="0" applyFont="1" applyAlignment="1">
      <alignment horizontal="right"/>
    </xf>
    <xf numFmtId="1" fontId="54" fillId="0" borderId="0" xfId="2" applyNumberFormat="1" applyFont="1" applyAlignment="1">
      <alignment horizontal="center"/>
    </xf>
    <xf numFmtId="3" fontId="54" fillId="0" borderId="0" xfId="0" applyNumberFormat="1" applyFont="1" applyAlignment="1">
      <alignment horizontal="center"/>
    </xf>
    <xf numFmtId="0" fontId="55" fillId="0" borderId="0" xfId="0" applyFont="1"/>
    <xf numFmtId="0" fontId="56" fillId="9" borderId="12" xfId="0" applyFont="1" applyFill="1" applyBorder="1" applyAlignment="1">
      <alignment horizontal="center" vertical="center" wrapText="1" readingOrder="2"/>
    </xf>
    <xf numFmtId="9" fontId="53" fillId="0" borderId="0" xfId="2" applyFont="1"/>
    <xf numFmtId="9" fontId="35" fillId="0" borderId="9" xfId="2" applyFont="1" applyFill="1" applyBorder="1" applyAlignment="1">
      <alignment horizontal="center" vertical="center"/>
    </xf>
    <xf numFmtId="9" fontId="35" fillId="0" borderId="16" xfId="2" applyFont="1" applyFill="1" applyBorder="1" applyAlignment="1">
      <alignment horizontal="center" vertical="center"/>
    </xf>
    <xf numFmtId="9" fontId="35" fillId="0" borderId="18" xfId="2" applyFont="1" applyFill="1" applyBorder="1" applyAlignment="1">
      <alignment horizontal="center" vertical="center"/>
    </xf>
    <xf numFmtId="9" fontId="35" fillId="0" borderId="27" xfId="2" applyFont="1" applyFill="1" applyBorder="1" applyAlignment="1">
      <alignment horizontal="center" vertical="center"/>
    </xf>
    <xf numFmtId="9" fontId="35" fillId="0" borderId="28" xfId="2" applyFont="1" applyFill="1" applyBorder="1" applyAlignment="1">
      <alignment horizontal="center" vertical="center"/>
    </xf>
    <xf numFmtId="0" fontId="23" fillId="0" borderId="0" xfId="1" applyFont="1" applyAlignment="1" applyProtection="1">
      <alignment horizontal="center"/>
    </xf>
    <xf numFmtId="0" fontId="49" fillId="0" borderId="26" xfId="0" applyFont="1" applyBorder="1" applyAlignment="1">
      <alignment horizontal="center" vertical="center" wrapText="1"/>
    </xf>
    <xf numFmtId="9" fontId="60" fillId="9" borderId="15" xfId="1" applyNumberFormat="1" applyFont="1" applyFill="1" applyBorder="1" applyAlignment="1" applyProtection="1">
      <alignment horizontal="center" vertical="center"/>
    </xf>
    <xf numFmtId="0" fontId="59" fillId="0" borderId="0" xfId="0" applyFont="1" applyAlignment="1">
      <alignment horizontal="center" vertical="center"/>
    </xf>
    <xf numFmtId="0" fontId="58" fillId="15" borderId="29" xfId="11" applyAlignment="1">
      <alignment horizontal="center" vertical="center" wrapText="1" readingOrder="2"/>
    </xf>
    <xf numFmtId="9" fontId="58" fillId="15" borderId="29" xfId="11" applyNumberFormat="1" applyAlignment="1">
      <alignment horizontal="center" vertical="center" wrapText="1" readingOrder="2"/>
    </xf>
    <xf numFmtId="0" fontId="58" fillId="15" borderId="29" xfId="11" applyAlignment="1">
      <alignment horizontal="center" vertical="center" wrapText="1"/>
    </xf>
    <xf numFmtId="0" fontId="58" fillId="16" borderId="29" xfId="11" applyFill="1"/>
    <xf numFmtId="0" fontId="58" fillId="17" borderId="29" xfId="11" applyFill="1" applyAlignment="1">
      <alignment horizontal="center" vertical="center" wrapText="1"/>
    </xf>
    <xf numFmtId="0" fontId="58" fillId="18" borderId="29" xfId="11" applyFill="1" applyAlignment="1">
      <alignment horizontal="center" vertical="center" wrapText="1"/>
    </xf>
    <xf numFmtId="0" fontId="61" fillId="16" borderId="29" xfId="11" applyFont="1" applyFill="1" applyAlignment="1">
      <alignment horizontal="right" vertical="center" wrapText="1"/>
    </xf>
    <xf numFmtId="0" fontId="61" fillId="16" borderId="29" xfId="11" applyFont="1" applyFill="1" applyAlignment="1">
      <alignment horizontal="right" wrapText="1"/>
    </xf>
    <xf numFmtId="0" fontId="61" fillId="16" borderId="29" xfId="11" applyFont="1" applyFill="1"/>
    <xf numFmtId="0" fontId="62" fillId="0" borderId="0" xfId="0" applyFont="1"/>
    <xf numFmtId="0" fontId="65" fillId="0" borderId="0" xfId="0" applyFont="1"/>
    <xf numFmtId="0" fontId="26" fillId="0" borderId="0" xfId="1" applyFont="1" applyAlignment="1" applyProtection="1">
      <alignment horizontal="center"/>
    </xf>
    <xf numFmtId="0" fontId="57" fillId="0" borderId="0" xfId="1" applyFont="1" applyAlignment="1" applyProtection="1">
      <alignment horizontal="center"/>
    </xf>
    <xf numFmtId="14" fontId="58" fillId="15" borderId="29" xfId="11" applyNumberFormat="1" applyAlignment="1">
      <alignment horizontal="center" vertical="center" wrapText="1" readingOrder="2"/>
    </xf>
    <xf numFmtId="0" fontId="61" fillId="16" borderId="29" xfId="11" applyFont="1" applyFill="1" applyAlignment="1">
      <alignment horizontal="center" vertical="center" wrapText="1"/>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14" fontId="61" fillId="16" borderId="29" xfId="11" applyNumberFormat="1" applyFont="1" applyFill="1" applyAlignment="1">
      <alignment horizontal="center" vertical="center" wrapText="1"/>
    </xf>
    <xf numFmtId="9" fontId="22" fillId="0" borderId="0" xfId="2" applyFont="1" applyBorder="1" applyAlignment="1">
      <alignment horizontal="center" vertical="center"/>
    </xf>
    <xf numFmtId="0" fontId="6" fillId="0" borderId="0" xfId="0" applyFont="1" applyAlignment="1">
      <alignment horizontal="center" vertical="center"/>
    </xf>
    <xf numFmtId="0" fontId="9" fillId="0" borderId="0" xfId="0" applyFont="1" applyAlignment="1">
      <alignment horizontal="center" vertical="center"/>
    </xf>
    <xf numFmtId="9" fontId="9" fillId="0" borderId="0" xfId="2" applyFont="1" applyAlignment="1">
      <alignment horizontal="center" vertical="center"/>
    </xf>
    <xf numFmtId="0" fontId="6" fillId="0" borderId="0" xfId="0" applyFont="1" applyAlignment="1">
      <alignment horizontal="center" vertical="center" wrapText="1"/>
    </xf>
    <xf numFmtId="0" fontId="61" fillId="16" borderId="29" xfId="11" applyFont="1" applyFill="1" applyAlignment="1">
      <alignment horizontal="center" vertical="center"/>
    </xf>
    <xf numFmtId="9" fontId="61" fillId="16" borderId="29" xfId="11" applyNumberFormat="1" applyFont="1" applyFill="1" applyAlignment="1">
      <alignment horizontal="center" vertical="center"/>
    </xf>
    <xf numFmtId="44" fontId="9" fillId="0" borderId="0" xfId="12" applyFont="1"/>
    <xf numFmtId="0" fontId="6" fillId="4" borderId="0" xfId="0" applyFont="1" applyFill="1"/>
    <xf numFmtId="0" fontId="68" fillId="0" borderId="0" xfId="1" applyFont="1" applyAlignment="1" applyProtection="1"/>
    <xf numFmtId="0" fontId="7" fillId="0" borderId="0" xfId="0" applyFont="1" applyAlignment="1">
      <alignment horizontal="center" vertical="center"/>
    </xf>
    <xf numFmtId="0" fontId="27" fillId="0" borderId="0" xfId="0" applyFont="1" applyAlignment="1">
      <alignment horizontal="center" vertical="center"/>
    </xf>
    <xf numFmtId="3" fontId="7" fillId="0" borderId="10" xfId="0" applyNumberFormat="1" applyFont="1" applyBorder="1" applyAlignment="1">
      <alignment horizontal="center" vertical="center"/>
    </xf>
    <xf numFmtId="3" fontId="7" fillId="0" borderId="30" xfId="0" applyNumberFormat="1"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21" borderId="31" xfId="0" applyFont="1" applyFill="1" applyBorder="1" applyAlignment="1">
      <alignment horizontal="center" vertical="center"/>
    </xf>
    <xf numFmtId="0" fontId="9" fillId="0" borderId="32" xfId="0" applyFont="1" applyBorder="1" applyAlignment="1">
      <alignment horizontal="center" vertical="center"/>
    </xf>
    <xf numFmtId="3" fontId="7" fillId="20" borderId="33" xfId="0" applyNumberFormat="1" applyFont="1" applyFill="1" applyBorder="1" applyAlignment="1">
      <alignment horizontal="center" vertical="center"/>
    </xf>
    <xf numFmtId="3" fontId="7" fillId="0" borderId="34" xfId="0" applyNumberFormat="1" applyFont="1" applyBorder="1" applyAlignment="1">
      <alignment horizontal="center" vertical="center"/>
    </xf>
    <xf numFmtId="3" fontId="7" fillId="22" borderId="8" xfId="0" applyNumberFormat="1" applyFont="1" applyFill="1" applyBorder="1" applyAlignment="1">
      <alignment horizontal="center" vertical="center"/>
    </xf>
    <xf numFmtId="0" fontId="9" fillId="23" borderId="9" xfId="0" applyFont="1" applyFill="1" applyBorder="1" applyAlignment="1">
      <alignment horizontal="center" vertical="center"/>
    </xf>
    <xf numFmtId="3" fontId="7" fillId="24" borderId="10" xfId="0" applyNumberFormat="1" applyFont="1" applyFill="1" applyBorder="1" applyAlignment="1">
      <alignment horizontal="center" vertical="center"/>
    </xf>
    <xf numFmtId="0" fontId="9" fillId="19" borderId="27" xfId="0" applyFont="1" applyFill="1" applyBorder="1" applyAlignment="1">
      <alignment horizontal="center" vertical="center"/>
    </xf>
    <xf numFmtId="0" fontId="9" fillId="26" borderId="12" xfId="0" applyFont="1" applyFill="1" applyBorder="1" applyAlignment="1">
      <alignment horizontal="center" vertical="center"/>
    </xf>
    <xf numFmtId="0" fontId="9" fillId="25" borderId="12" xfId="0" applyFont="1" applyFill="1" applyBorder="1" applyAlignment="1">
      <alignment horizontal="center" vertical="center"/>
    </xf>
    <xf numFmtId="9" fontId="6" fillId="0" borderId="15" xfId="2" applyFont="1" applyBorder="1" applyAlignment="1">
      <alignment horizontal="center" vertical="center"/>
    </xf>
    <xf numFmtId="0" fontId="55" fillId="0" borderId="0" xfId="0" applyFont="1" applyAlignment="1">
      <alignment wrapText="1"/>
    </xf>
    <xf numFmtId="9" fontId="60" fillId="9" borderId="15" xfId="1" applyNumberFormat="1" applyFont="1" applyFill="1" applyBorder="1" applyAlignment="1" applyProtection="1">
      <alignment horizontal="center" vertical="center" wrapText="1"/>
    </xf>
    <xf numFmtId="0" fontId="59" fillId="0" borderId="0" xfId="0" applyFont="1" applyAlignment="1">
      <alignment horizontal="right" vertical="center"/>
    </xf>
    <xf numFmtId="9" fontId="59" fillId="0" borderId="0" xfId="1" applyNumberFormat="1" applyFont="1" applyAlignment="1" applyProtection="1">
      <alignment horizontal="right" vertical="center"/>
    </xf>
    <xf numFmtId="0" fontId="7" fillId="22" borderId="33" xfId="0" applyFont="1" applyFill="1" applyBorder="1" applyAlignment="1">
      <alignment horizontal="center" vertical="center"/>
    </xf>
    <xf numFmtId="0" fontId="7" fillId="23" borderId="31" xfId="0" applyFont="1" applyFill="1" applyBorder="1" applyAlignment="1">
      <alignment horizontal="center" vertical="center"/>
    </xf>
    <xf numFmtId="0" fontId="7" fillId="0" borderId="41" xfId="0" applyFont="1" applyBorder="1" applyAlignment="1">
      <alignment horizontal="center" vertical="center"/>
    </xf>
    <xf numFmtId="0" fontId="7" fillId="0" borderId="32" xfId="0" applyFont="1" applyBorder="1" applyAlignment="1">
      <alignment horizontal="center" vertical="center"/>
    </xf>
    <xf numFmtId="0" fontId="7" fillId="24" borderId="41" xfId="0" applyFont="1" applyFill="1" applyBorder="1" applyAlignment="1">
      <alignment horizontal="center" vertical="center"/>
    </xf>
    <xf numFmtId="0" fontId="7" fillId="0" borderId="34" xfId="0" applyFont="1" applyBorder="1" applyAlignment="1">
      <alignment horizontal="center" vertical="center"/>
    </xf>
    <xf numFmtId="9" fontId="9" fillId="0" borderId="15" xfId="2" applyFont="1" applyBorder="1" applyAlignment="1">
      <alignment horizontal="center" vertical="center"/>
    </xf>
    <xf numFmtId="0" fontId="70" fillId="0" borderId="0" xfId="0" applyFont="1"/>
    <xf numFmtId="0" fontId="70" fillId="4" borderId="0" xfId="0" applyFont="1" applyFill="1"/>
    <xf numFmtId="0" fontId="71" fillId="0" borderId="0" xfId="0" applyFont="1" applyAlignment="1">
      <alignment horizontal="center" vertical="center"/>
    </xf>
    <xf numFmtId="0" fontId="70" fillId="0" borderId="0" xfId="0" applyFont="1" applyAlignment="1">
      <alignment horizontal="right"/>
    </xf>
    <xf numFmtId="0" fontId="73" fillId="7" borderId="2" xfId="0" applyFont="1" applyFill="1" applyBorder="1" applyAlignment="1">
      <alignment horizontal="center" vertical="center" wrapText="1" readingOrder="2"/>
    </xf>
    <xf numFmtId="9" fontId="73" fillId="7" borderId="3" xfId="2" applyFont="1" applyFill="1" applyBorder="1" applyAlignment="1">
      <alignment horizontal="center" vertical="center"/>
    </xf>
    <xf numFmtId="0" fontId="73" fillId="6" borderId="2" xfId="0" applyFont="1" applyFill="1" applyBorder="1" applyAlignment="1">
      <alignment horizontal="center" vertical="center"/>
    </xf>
    <xf numFmtId="9" fontId="73" fillId="6" borderId="3" xfId="2" applyFont="1" applyFill="1" applyBorder="1" applyAlignment="1">
      <alignment horizontal="center" vertical="center"/>
    </xf>
    <xf numFmtId="0" fontId="75" fillId="0" borderId="0" xfId="0" applyFont="1"/>
    <xf numFmtId="0" fontId="75" fillId="4" borderId="0" xfId="0" applyFont="1" applyFill="1"/>
    <xf numFmtId="0" fontId="76" fillId="20" borderId="0" xfId="0" applyFont="1" applyFill="1"/>
    <xf numFmtId="0" fontId="76" fillId="21" borderId="0" xfId="0" applyFont="1" applyFill="1"/>
    <xf numFmtId="0" fontId="72" fillId="0" borderId="0" xfId="0" applyFont="1"/>
    <xf numFmtId="0" fontId="70" fillId="0" borderId="0" xfId="0" applyFont="1" applyAlignment="1">
      <alignment horizontal="center" vertical="center" wrapText="1"/>
    </xf>
    <xf numFmtId="0" fontId="70" fillId="4" borderId="0" xfId="0" applyFont="1" applyFill="1" applyAlignment="1">
      <alignment horizontal="center" vertical="center" wrapText="1"/>
    </xf>
    <xf numFmtId="0" fontId="78" fillId="0" borderId="0" xfId="0" applyFont="1"/>
    <xf numFmtId="0" fontId="79" fillId="0" borderId="0" xfId="0" applyFont="1" applyAlignment="1">
      <alignment horizontal="center"/>
    </xf>
    <xf numFmtId="0" fontId="70" fillId="0" borderId="0" xfId="0" applyFont="1" applyAlignment="1">
      <alignment horizontal="left" vertical="center"/>
    </xf>
    <xf numFmtId="0" fontId="70" fillId="4" borderId="0" xfId="0" applyFont="1" applyFill="1" applyAlignment="1">
      <alignment horizontal="left" vertical="center"/>
    </xf>
    <xf numFmtId="0" fontId="70" fillId="0" borderId="0" xfId="0" applyFont="1" applyAlignment="1">
      <alignment horizontal="center"/>
    </xf>
    <xf numFmtId="9" fontId="70" fillId="0" borderId="0" xfId="0" applyNumberFormat="1" applyFont="1"/>
    <xf numFmtId="3" fontId="80" fillId="0" borderId="0" xfId="0" applyNumberFormat="1" applyFont="1" applyAlignment="1">
      <alignment horizontal="center"/>
    </xf>
    <xf numFmtId="0" fontId="76" fillId="0" borderId="0" xfId="0" applyFont="1"/>
    <xf numFmtId="9" fontId="6" fillId="0" borderId="0" xfId="2" applyFont="1" applyFill="1" applyBorder="1" applyAlignment="1">
      <alignment horizontal="center" vertical="center"/>
    </xf>
    <xf numFmtId="9" fontId="61" fillId="16" borderId="29" xfId="2" applyFont="1" applyFill="1" applyBorder="1" applyAlignment="1">
      <alignment horizontal="center" vertical="center" wrapText="1"/>
    </xf>
    <xf numFmtId="9" fontId="7" fillId="0" borderId="34" xfId="2" applyFont="1" applyFill="1" applyBorder="1" applyAlignment="1">
      <alignment horizontal="center" vertical="center"/>
    </xf>
    <xf numFmtId="3" fontId="7" fillId="9" borderId="33" xfId="0" applyNumberFormat="1" applyFont="1" applyFill="1" applyBorder="1" applyAlignment="1">
      <alignment horizontal="center" vertical="center" wrapText="1"/>
    </xf>
    <xf numFmtId="1" fontId="7" fillId="0" borderId="0" xfId="2" applyNumberFormat="1" applyFont="1" applyFill="1" applyBorder="1" applyAlignment="1">
      <alignment horizontal="center"/>
    </xf>
    <xf numFmtId="9" fontId="73" fillId="0" borderId="0" xfId="2" applyFont="1" applyFill="1" applyBorder="1" applyAlignment="1">
      <alignment horizontal="center" vertical="center"/>
    </xf>
    <xf numFmtId="9" fontId="22" fillId="4" borderId="0" xfId="2" applyFont="1" applyFill="1" applyBorder="1" applyAlignment="1">
      <alignment horizontal="left"/>
    </xf>
    <xf numFmtId="1" fontId="69" fillId="4" borderId="0" xfId="2" applyNumberFormat="1" applyFont="1" applyFill="1" applyBorder="1" applyAlignment="1">
      <alignment horizontal="center" vertical="center" wrapText="1"/>
    </xf>
    <xf numFmtId="0" fontId="9" fillId="21" borderId="43" xfId="0" applyFont="1" applyFill="1" applyBorder="1" applyAlignment="1">
      <alignment horizontal="center" vertical="center"/>
    </xf>
    <xf numFmtId="0" fontId="9" fillId="0" borderId="44" xfId="0" applyFont="1" applyBorder="1" applyAlignment="1">
      <alignment horizontal="center" vertical="center"/>
    </xf>
    <xf numFmtId="3" fontId="9" fillId="0" borderId="34" xfId="0" applyNumberFormat="1" applyFont="1" applyBorder="1" applyAlignment="1">
      <alignment horizontal="center" vertical="center"/>
    </xf>
    <xf numFmtId="0" fontId="9" fillId="9" borderId="33" xfId="0" applyFont="1" applyFill="1" applyBorder="1" applyAlignment="1">
      <alignment horizontal="center" vertical="center"/>
    </xf>
    <xf numFmtId="0" fontId="43" fillId="0" borderId="0" xfId="9" applyFont="1" applyAlignment="1">
      <alignment vertical="center"/>
    </xf>
    <xf numFmtId="0" fontId="63" fillId="0" borderId="0" xfId="0" applyFont="1" applyAlignment="1">
      <alignment horizontal="center" vertical="center" wrapText="1" readingOrder="2"/>
    </xf>
    <xf numFmtId="9" fontId="63" fillId="0" borderId="0" xfId="2" applyFont="1" applyFill="1" applyBorder="1" applyAlignment="1">
      <alignment horizontal="center" vertical="center"/>
    </xf>
    <xf numFmtId="0" fontId="63" fillId="0" borderId="0" xfId="0" applyFont="1" applyAlignment="1">
      <alignment horizontal="center" vertical="center"/>
    </xf>
    <xf numFmtId="0" fontId="63" fillId="0" borderId="0" xfId="0" applyFont="1" applyAlignment="1">
      <alignment horizontal="center" vertical="center" wrapText="1"/>
    </xf>
    <xf numFmtId="3" fontId="9" fillId="0" borderId="32" xfId="0" applyNumberFormat="1" applyFont="1" applyBorder="1" applyAlignment="1">
      <alignment horizontal="center" vertical="center"/>
    </xf>
    <xf numFmtId="0" fontId="9" fillId="9" borderId="31" xfId="0" applyFont="1" applyFill="1" applyBorder="1" applyAlignment="1">
      <alignment horizontal="center" vertical="center"/>
    </xf>
    <xf numFmtId="0" fontId="7" fillId="0" borderId="34" xfId="2" applyNumberFormat="1" applyFont="1" applyFill="1" applyBorder="1" applyAlignment="1">
      <alignment horizontal="center" vertical="center"/>
    </xf>
    <xf numFmtId="1" fontId="69" fillId="0" borderId="0" xfId="2" applyNumberFormat="1" applyFont="1" applyFill="1" applyBorder="1" applyAlignment="1">
      <alignment vertical="center" wrapText="1"/>
    </xf>
    <xf numFmtId="9" fontId="22" fillId="0" borderId="0" xfId="2" applyFont="1" applyFill="1" applyBorder="1" applyAlignment="1">
      <alignment horizontal="center" vertical="center"/>
    </xf>
    <xf numFmtId="0" fontId="84" fillId="0" borderId="0" xfId="0" applyFont="1"/>
    <xf numFmtId="0" fontId="23" fillId="0" borderId="0" xfId="1" applyFont="1" applyAlignment="1" applyProtection="1"/>
    <xf numFmtId="0" fontId="26" fillId="0" borderId="0" xfId="1" applyFont="1" applyAlignment="1" applyProtection="1"/>
    <xf numFmtId="3" fontId="7" fillId="0" borderId="18" xfId="0" applyNumberFormat="1" applyFont="1" applyBorder="1" applyAlignment="1">
      <alignment horizontal="center" vertical="center"/>
    </xf>
    <xf numFmtId="0" fontId="9" fillId="0" borderId="37" xfId="0" applyFont="1" applyBorder="1" applyAlignment="1">
      <alignment horizontal="center" vertical="center"/>
    </xf>
    <xf numFmtId="3" fontId="7" fillId="20" borderId="11" xfId="0" applyNumberFormat="1" applyFont="1" applyFill="1" applyBorder="1" applyAlignment="1">
      <alignment horizontal="center" vertical="center"/>
    </xf>
    <xf numFmtId="0" fontId="9" fillId="21" borderId="3" xfId="0" applyFont="1" applyFill="1" applyBorder="1" applyAlignment="1">
      <alignment horizontal="center" vertical="center"/>
    </xf>
    <xf numFmtId="0" fontId="9" fillId="20" borderId="33" xfId="0" applyFont="1" applyFill="1" applyBorder="1" applyAlignment="1">
      <alignment horizontal="center" vertical="center"/>
    </xf>
    <xf numFmtId="0" fontId="9" fillId="21" borderId="33" xfId="0" applyFont="1" applyFill="1" applyBorder="1" applyAlignment="1">
      <alignment horizontal="center" vertical="center"/>
    </xf>
    <xf numFmtId="9" fontId="9" fillId="0" borderId="0" xfId="2" applyFont="1" applyBorder="1" applyAlignment="1">
      <alignment horizontal="center" vertical="center"/>
    </xf>
    <xf numFmtId="0" fontId="9" fillId="27" borderId="33" xfId="0" applyFont="1" applyFill="1" applyBorder="1" applyAlignment="1">
      <alignment horizontal="center" vertical="center"/>
    </xf>
    <xf numFmtId="3" fontId="76" fillId="29" borderId="38" xfId="0" applyNumberFormat="1" applyFont="1" applyFill="1" applyBorder="1" applyAlignment="1">
      <alignment horizontal="center" vertical="center"/>
    </xf>
    <xf numFmtId="0" fontId="70" fillId="0" borderId="40" xfId="0" applyFont="1" applyBorder="1"/>
    <xf numFmtId="9" fontId="7" fillId="0" borderId="15" xfId="2" applyFont="1" applyBorder="1" applyAlignment="1">
      <alignment horizontal="center" vertical="center"/>
    </xf>
    <xf numFmtId="9" fontId="72" fillId="0" borderId="35" xfId="0" applyNumberFormat="1" applyFont="1" applyBorder="1" applyAlignment="1">
      <alignment horizontal="center" vertical="center" wrapText="1"/>
    </xf>
    <xf numFmtId="9" fontId="72" fillId="0" borderId="36" xfId="0" applyNumberFormat="1" applyFont="1" applyBorder="1"/>
    <xf numFmtId="165" fontId="77" fillId="27" borderId="2" xfId="0" applyNumberFormat="1" applyFont="1" applyFill="1" applyBorder="1" applyAlignment="1">
      <alignment horizontal="center" vertical="center" wrapText="1"/>
    </xf>
    <xf numFmtId="9" fontId="72" fillId="0" borderId="39" xfId="0" applyNumberFormat="1" applyFont="1" applyBorder="1" applyAlignment="1">
      <alignment horizontal="center" vertical="center" wrapText="1"/>
    </xf>
    <xf numFmtId="9" fontId="72" fillId="0" borderId="40" xfId="0" applyNumberFormat="1" applyFont="1" applyBorder="1"/>
    <xf numFmtId="9" fontId="64" fillId="0" borderId="39" xfId="0" applyNumberFormat="1" applyFont="1" applyBorder="1" applyAlignment="1">
      <alignment horizontal="center" vertical="center" wrapText="1"/>
    </xf>
    <xf numFmtId="9" fontId="64" fillId="0" borderId="40" xfId="0" applyNumberFormat="1" applyFont="1" applyBorder="1"/>
    <xf numFmtId="9" fontId="72" fillId="4" borderId="39" xfId="0" applyNumberFormat="1" applyFont="1" applyFill="1" applyBorder="1" applyAlignment="1">
      <alignment horizontal="center" vertical="center" wrapText="1"/>
    </xf>
    <xf numFmtId="165" fontId="77" fillId="21" borderId="2" xfId="0" applyNumberFormat="1" applyFont="1" applyFill="1" applyBorder="1" applyAlignment="1">
      <alignment horizontal="center" vertical="center" wrapText="1"/>
    </xf>
    <xf numFmtId="165" fontId="77" fillId="28" borderId="2" xfId="0" applyNumberFormat="1" applyFont="1" applyFill="1" applyBorder="1" applyAlignment="1">
      <alignment horizontal="center" vertical="center" wrapText="1"/>
    </xf>
    <xf numFmtId="165" fontId="82" fillId="20" borderId="2" xfId="0" applyNumberFormat="1" applyFont="1" applyFill="1" applyBorder="1" applyAlignment="1">
      <alignment horizontal="center" vertical="center" wrapText="1"/>
    </xf>
    <xf numFmtId="165" fontId="77" fillId="17" borderId="2" xfId="0" applyNumberFormat="1" applyFont="1" applyFill="1" applyBorder="1" applyAlignment="1">
      <alignment horizontal="center" vertical="center" wrapText="1"/>
    </xf>
    <xf numFmtId="165" fontId="77" fillId="9" borderId="2" xfId="0" applyNumberFormat="1" applyFont="1" applyFill="1" applyBorder="1" applyAlignment="1">
      <alignment horizontal="center" vertical="center" wrapText="1"/>
    </xf>
    <xf numFmtId="165" fontId="77" fillId="29" borderId="2" xfId="0" applyNumberFormat="1" applyFont="1" applyFill="1" applyBorder="1" applyAlignment="1">
      <alignment horizontal="center" vertical="center" wrapText="1"/>
    </xf>
    <xf numFmtId="0" fontId="76" fillId="21" borderId="35" xfId="1" applyFont="1" applyFill="1" applyBorder="1" applyAlignment="1" applyProtection="1">
      <alignment horizontal="center" vertical="center" wrapText="1"/>
    </xf>
    <xf numFmtId="3" fontId="73" fillId="21" borderId="38" xfId="0" applyNumberFormat="1" applyFont="1" applyFill="1" applyBorder="1" applyAlignment="1">
      <alignment horizontal="center" vertical="center"/>
    </xf>
    <xf numFmtId="0" fontId="73" fillId="21" borderId="38" xfId="0" applyFont="1" applyFill="1" applyBorder="1" applyAlignment="1">
      <alignment horizontal="center" vertical="center"/>
    </xf>
    <xf numFmtId="9" fontId="73" fillId="0" borderId="2" xfId="0" applyNumberFormat="1" applyFont="1" applyBorder="1" applyAlignment="1">
      <alignment horizontal="center" vertical="center" wrapText="1"/>
    </xf>
    <xf numFmtId="0" fontId="76" fillId="29" borderId="35" xfId="1" applyFont="1" applyFill="1" applyBorder="1" applyAlignment="1" applyProtection="1">
      <alignment horizontal="center" vertical="center" wrapText="1"/>
    </xf>
    <xf numFmtId="0" fontId="56" fillId="29" borderId="35" xfId="1" applyFont="1" applyFill="1" applyBorder="1" applyAlignment="1" applyProtection="1">
      <alignment horizontal="center" vertical="center" wrapText="1"/>
    </xf>
    <xf numFmtId="0" fontId="76" fillId="9" borderId="35" xfId="1" applyFont="1" applyFill="1" applyBorder="1" applyAlignment="1" applyProtection="1">
      <alignment horizontal="center" vertical="center" wrapText="1"/>
    </xf>
    <xf numFmtId="3" fontId="73" fillId="9" borderId="38" xfId="0" applyNumberFormat="1" applyFont="1" applyFill="1" applyBorder="1" applyAlignment="1">
      <alignment horizontal="center" vertical="center"/>
    </xf>
    <xf numFmtId="9" fontId="73" fillId="4" borderId="2" xfId="0" applyNumberFormat="1" applyFont="1" applyFill="1" applyBorder="1" applyAlignment="1">
      <alignment horizontal="center" vertical="center" wrapText="1"/>
    </xf>
    <xf numFmtId="0" fontId="76" fillId="17" borderId="35" xfId="1" applyFont="1" applyFill="1" applyBorder="1" applyAlignment="1" applyProtection="1">
      <alignment horizontal="center" vertical="center" wrapText="1"/>
    </xf>
    <xf numFmtId="3" fontId="73" fillId="17" borderId="38" xfId="0" applyNumberFormat="1" applyFont="1" applyFill="1" applyBorder="1" applyAlignment="1">
      <alignment horizontal="center" vertical="center"/>
    </xf>
    <xf numFmtId="0" fontId="73" fillId="17" borderId="38" xfId="0" applyFont="1" applyFill="1" applyBorder="1" applyAlignment="1">
      <alignment horizontal="center" vertical="center"/>
    </xf>
    <xf numFmtId="0" fontId="76" fillId="20" borderId="35" xfId="1" applyFont="1" applyFill="1" applyBorder="1" applyAlignment="1" applyProtection="1">
      <alignment horizontal="center" vertical="center" wrapText="1"/>
    </xf>
    <xf numFmtId="3" fontId="73" fillId="20" borderId="38" xfId="0" applyNumberFormat="1" applyFont="1" applyFill="1" applyBorder="1" applyAlignment="1">
      <alignment horizontal="center" vertical="center"/>
    </xf>
    <xf numFmtId="0" fontId="73" fillId="20" borderId="38" xfId="0" applyFont="1" applyFill="1" applyBorder="1" applyAlignment="1">
      <alignment horizontal="center" vertical="center"/>
    </xf>
    <xf numFmtId="0" fontId="76" fillId="27" borderId="35" xfId="1" applyFont="1" applyFill="1" applyBorder="1" applyAlignment="1" applyProtection="1">
      <alignment horizontal="center" vertical="center" wrapText="1"/>
    </xf>
    <xf numFmtId="3" fontId="73" fillId="27" borderId="38" xfId="0" applyNumberFormat="1" applyFont="1" applyFill="1" applyBorder="1" applyAlignment="1">
      <alignment horizontal="center" vertical="center"/>
    </xf>
    <xf numFmtId="0" fontId="73" fillId="27" borderId="38" xfId="0" applyFont="1" applyFill="1" applyBorder="1" applyAlignment="1">
      <alignment horizontal="center" vertical="center"/>
    </xf>
    <xf numFmtId="0" fontId="76" fillId="27" borderId="38" xfId="1" applyFont="1" applyFill="1" applyBorder="1" applyAlignment="1" applyProtection="1">
      <alignment horizontal="center" vertical="center" wrapText="1"/>
    </xf>
    <xf numFmtId="0" fontId="76" fillId="28" borderId="35" xfId="1" applyFont="1" applyFill="1" applyBorder="1" applyAlignment="1" applyProtection="1">
      <alignment horizontal="center" vertical="center" wrapText="1"/>
    </xf>
    <xf numFmtId="3" fontId="73" fillId="28" borderId="38" xfId="0" applyNumberFormat="1" applyFont="1" applyFill="1" applyBorder="1" applyAlignment="1">
      <alignment horizontal="center" vertical="center"/>
    </xf>
    <xf numFmtId="0" fontId="73" fillId="28" borderId="38" xfId="0" applyFont="1" applyFill="1" applyBorder="1" applyAlignment="1">
      <alignment horizontal="center" vertical="center"/>
    </xf>
    <xf numFmtId="9" fontId="73" fillId="0" borderId="11" xfId="0" applyNumberFormat="1" applyFont="1" applyBorder="1" applyAlignment="1">
      <alignment horizontal="center" vertical="center" wrapText="1"/>
    </xf>
    <xf numFmtId="0" fontId="85" fillId="0" borderId="0" xfId="0" applyFont="1"/>
    <xf numFmtId="0" fontId="85" fillId="4" borderId="0" xfId="0" applyFont="1" applyFill="1"/>
    <xf numFmtId="0" fontId="86" fillId="0" borderId="0" xfId="0" applyFont="1"/>
    <xf numFmtId="0" fontId="76" fillId="21" borderId="38" xfId="1" applyFont="1" applyFill="1" applyBorder="1" applyAlignment="1" applyProtection="1">
      <alignment horizontal="center" vertical="center" wrapText="1"/>
    </xf>
    <xf numFmtId="9" fontId="88" fillId="21" borderId="3" xfId="2" applyFont="1" applyFill="1" applyBorder="1" applyAlignment="1">
      <alignment horizontal="center" vertical="center"/>
    </xf>
    <xf numFmtId="9" fontId="88" fillId="21" borderId="11" xfId="0" applyNumberFormat="1" applyFont="1" applyFill="1" applyBorder="1" applyAlignment="1">
      <alignment vertical="center"/>
    </xf>
    <xf numFmtId="9" fontId="88" fillId="21" borderId="11" xfId="0" applyNumberFormat="1" applyFont="1" applyFill="1" applyBorder="1" applyAlignment="1">
      <alignment horizontal="center" vertical="center"/>
    </xf>
    <xf numFmtId="9" fontId="88" fillId="27" borderId="3" xfId="2" applyFont="1" applyFill="1" applyBorder="1" applyAlignment="1">
      <alignment horizontal="center" vertical="center"/>
    </xf>
    <xf numFmtId="9" fontId="88" fillId="28" borderId="3" xfId="2" applyFont="1" applyFill="1" applyBorder="1" applyAlignment="1">
      <alignment horizontal="center" vertical="center"/>
    </xf>
    <xf numFmtId="9" fontId="88" fillId="20" borderId="3" xfId="2" applyFont="1" applyFill="1" applyBorder="1" applyAlignment="1">
      <alignment horizontal="center" vertical="center"/>
    </xf>
    <xf numFmtId="9" fontId="88" fillId="17" borderId="3" xfId="2" applyFont="1" applyFill="1" applyBorder="1" applyAlignment="1">
      <alignment horizontal="center" vertical="center"/>
    </xf>
    <xf numFmtId="9" fontId="88" fillId="9" borderId="3" xfId="2" applyFont="1" applyFill="1" applyBorder="1" applyAlignment="1">
      <alignment horizontal="center" vertical="center"/>
    </xf>
    <xf numFmtId="9" fontId="88" fillId="9" borderId="11" xfId="0" applyNumberFormat="1" applyFont="1" applyFill="1" applyBorder="1" applyAlignment="1">
      <alignment vertical="center"/>
    </xf>
    <xf numFmtId="9" fontId="88" fillId="27" borderId="3" xfId="0" applyNumberFormat="1" applyFont="1" applyFill="1" applyBorder="1" applyAlignment="1">
      <alignment horizontal="center" vertical="center"/>
    </xf>
    <xf numFmtId="9" fontId="88" fillId="29" borderId="3" xfId="2" applyFont="1" applyFill="1" applyBorder="1" applyAlignment="1">
      <alignment horizontal="center" vertical="center"/>
    </xf>
    <xf numFmtId="9" fontId="88" fillId="29" borderId="11" xfId="0" applyNumberFormat="1" applyFont="1" applyFill="1" applyBorder="1" applyAlignment="1">
      <alignment horizontal="center" vertical="center"/>
    </xf>
    <xf numFmtId="9" fontId="88" fillId="17" borderId="11" xfId="0" applyNumberFormat="1" applyFont="1" applyFill="1" applyBorder="1" applyAlignment="1">
      <alignment horizontal="center" vertical="center"/>
    </xf>
    <xf numFmtId="9" fontId="88" fillId="20" borderId="11" xfId="0" applyNumberFormat="1" applyFont="1" applyFill="1" applyBorder="1" applyAlignment="1">
      <alignment horizontal="center" vertical="center"/>
    </xf>
    <xf numFmtId="9" fontId="88" fillId="28" borderId="11" xfId="0" applyNumberFormat="1" applyFont="1" applyFill="1" applyBorder="1" applyAlignment="1">
      <alignment horizontal="center" vertical="center"/>
    </xf>
    <xf numFmtId="9" fontId="88" fillId="27" borderId="11" xfId="0" applyNumberFormat="1" applyFont="1" applyFill="1" applyBorder="1" applyAlignment="1">
      <alignment horizontal="center" vertical="center"/>
    </xf>
    <xf numFmtId="0" fontId="7" fillId="0" borderId="34" xfId="2" applyNumberFormat="1" applyFont="1" applyFill="1" applyBorder="1" applyAlignment="1" applyProtection="1">
      <alignment horizontal="center" vertical="center"/>
    </xf>
    <xf numFmtId="9" fontId="7" fillId="0" borderId="34" xfId="2" applyFont="1" applyFill="1" applyBorder="1" applyAlignment="1" applyProtection="1">
      <alignment horizontal="center" vertical="center"/>
    </xf>
    <xf numFmtId="0" fontId="39" fillId="0" borderId="1" xfId="10" applyFont="1" applyBorder="1" applyAlignment="1">
      <alignment horizontal="center" vertical="center" readingOrder="2"/>
    </xf>
    <xf numFmtId="0" fontId="40" fillId="12" borderId="2" xfId="10" applyFont="1" applyFill="1" applyBorder="1" applyAlignment="1">
      <alignment horizontal="center" vertical="center" wrapText="1" readingOrder="2"/>
    </xf>
    <xf numFmtId="0" fontId="40" fillId="12" borderId="13" xfId="10" applyFont="1" applyFill="1" applyBorder="1" applyAlignment="1">
      <alignment horizontal="center" vertical="center" wrapText="1" readingOrder="2"/>
    </xf>
    <xf numFmtId="0" fontId="40" fillId="12" borderId="3" xfId="10" applyFont="1" applyFill="1" applyBorder="1" applyAlignment="1">
      <alignment horizontal="center" vertical="center" wrapText="1" readingOrder="2"/>
    </xf>
    <xf numFmtId="0" fontId="40" fillId="6" borderId="12" xfId="10" applyFont="1" applyFill="1" applyBorder="1" applyAlignment="1">
      <alignment horizontal="center" vertical="center" wrapText="1" readingOrder="2"/>
    </xf>
    <xf numFmtId="0" fontId="40" fillId="6" borderId="14" xfId="10" applyFont="1" applyFill="1" applyBorder="1" applyAlignment="1">
      <alignment horizontal="center" vertical="center" wrapText="1" readingOrder="2"/>
    </xf>
    <xf numFmtId="0" fontId="40" fillId="6" borderId="15" xfId="10" applyFont="1" applyFill="1" applyBorder="1" applyAlignment="1">
      <alignment horizontal="center" vertical="center" wrapText="1" readingOrder="2"/>
    </xf>
    <xf numFmtId="0" fontId="40" fillId="13" borderId="12" xfId="10" applyFont="1" applyFill="1" applyBorder="1" applyAlignment="1">
      <alignment horizontal="center" vertical="center" wrapText="1" readingOrder="2"/>
    </xf>
    <xf numFmtId="0" fontId="40" fillId="13" borderId="14" xfId="10" applyFont="1" applyFill="1" applyBorder="1" applyAlignment="1">
      <alignment horizontal="center" vertical="center" wrapText="1" readingOrder="2"/>
    </xf>
    <xf numFmtId="0" fontId="40" fillId="13" borderId="15" xfId="10" applyFont="1" applyFill="1" applyBorder="1" applyAlignment="1">
      <alignment horizontal="center" vertical="center" wrapText="1" readingOrder="2"/>
    </xf>
    <xf numFmtId="0" fontId="87" fillId="0" borderId="0" xfId="1" applyFont="1" applyFill="1" applyBorder="1" applyAlignment="1" applyProtection="1">
      <alignment horizontal="center" vertical="center" wrapText="1"/>
    </xf>
    <xf numFmtId="0" fontId="75" fillId="29" borderId="2" xfId="0" applyFont="1" applyFill="1" applyBorder="1" applyAlignment="1">
      <alignment horizontal="center" vertical="center" wrapText="1"/>
    </xf>
    <xf numFmtId="0" fontId="75" fillId="29" borderId="3" xfId="0" applyFont="1" applyFill="1" applyBorder="1" applyAlignment="1">
      <alignment horizontal="center"/>
    </xf>
    <xf numFmtId="0" fontId="65" fillId="30" borderId="0" xfId="1" applyFont="1" applyFill="1" applyAlignment="1" applyProtection="1">
      <alignment horizontal="center" vertical="center"/>
    </xf>
    <xf numFmtId="0" fontId="72" fillId="30" borderId="0" xfId="1" applyFont="1" applyFill="1" applyAlignment="1" applyProtection="1">
      <alignment horizontal="center" vertical="center"/>
    </xf>
    <xf numFmtId="0" fontId="72" fillId="30" borderId="40" xfId="1" applyFont="1" applyFill="1" applyBorder="1" applyAlignment="1" applyProtection="1">
      <alignment horizontal="center" vertical="center"/>
    </xf>
    <xf numFmtId="0" fontId="81" fillId="31" borderId="2" xfId="0" applyFont="1" applyFill="1" applyBorder="1" applyAlignment="1">
      <alignment horizontal="center"/>
    </xf>
    <xf numFmtId="0" fontId="74" fillId="31" borderId="13" xfId="0" applyFont="1" applyFill="1" applyBorder="1" applyAlignment="1">
      <alignment horizontal="center"/>
    </xf>
    <xf numFmtId="0" fontId="74" fillId="31" borderId="3" xfId="0" applyFont="1" applyFill="1" applyBorder="1" applyAlignment="1">
      <alignment horizontal="center"/>
    </xf>
    <xf numFmtId="0" fontId="66" fillId="0" borderId="2" xfId="0" applyFont="1" applyBorder="1" applyAlignment="1">
      <alignment horizontal="center" vertical="center" wrapText="1"/>
    </xf>
    <xf numFmtId="0" fontId="66" fillId="0" borderId="3" xfId="0" applyFont="1" applyBorder="1" applyAlignment="1">
      <alignment horizontal="center" vertical="center" wrapText="1"/>
    </xf>
    <xf numFmtId="0" fontId="75" fillId="27" borderId="2" xfId="0" applyFont="1" applyFill="1" applyBorder="1" applyAlignment="1">
      <alignment horizontal="center" vertical="center" wrapText="1"/>
    </xf>
    <xf numFmtId="0" fontId="75" fillId="27" borderId="3" xfId="0" applyFont="1" applyFill="1" applyBorder="1" applyAlignment="1">
      <alignment horizontal="center" vertical="center" wrapText="1"/>
    </xf>
    <xf numFmtId="0" fontId="75" fillId="28" borderId="2" xfId="0" applyFont="1" applyFill="1" applyBorder="1" applyAlignment="1">
      <alignment horizontal="center" vertical="center" wrapText="1"/>
    </xf>
    <xf numFmtId="0" fontId="75" fillId="28" borderId="3" xfId="0" applyFont="1" applyFill="1" applyBorder="1" applyAlignment="1">
      <alignment horizontal="center" vertical="center" wrapText="1"/>
    </xf>
    <xf numFmtId="0" fontId="66" fillId="0" borderId="3" xfId="0" applyFont="1" applyBorder="1" applyAlignment="1">
      <alignment horizontal="center"/>
    </xf>
    <xf numFmtId="0" fontId="75" fillId="17" borderId="35" xfId="0" applyFont="1" applyFill="1" applyBorder="1" applyAlignment="1">
      <alignment horizontal="center" vertical="center" wrapText="1"/>
    </xf>
    <xf numFmtId="0" fontId="75" fillId="17" borderId="36" xfId="0" applyFont="1" applyFill="1" applyBorder="1" applyAlignment="1">
      <alignment horizontal="center"/>
    </xf>
    <xf numFmtId="0" fontId="75" fillId="9" borderId="35" xfId="0" applyFont="1" applyFill="1" applyBorder="1" applyAlignment="1">
      <alignment horizontal="center" vertical="center" wrapText="1"/>
    </xf>
    <xf numFmtId="0" fontId="75" fillId="9" borderId="36" xfId="0" applyFont="1" applyFill="1" applyBorder="1" applyAlignment="1">
      <alignment horizontal="center"/>
    </xf>
    <xf numFmtId="0" fontId="26" fillId="0" borderId="0" xfId="1" applyFont="1" applyAlignment="1" applyProtection="1">
      <alignment horizontal="center"/>
    </xf>
    <xf numFmtId="0" fontId="23" fillId="0" borderId="0" xfId="1" applyFont="1" applyAlignment="1" applyProtection="1">
      <alignment horizontal="center"/>
    </xf>
    <xf numFmtId="0" fontId="13" fillId="5" borderId="4" xfId="0" applyFont="1" applyFill="1" applyBorder="1" applyAlignment="1">
      <alignment horizontal="center" vertical="center" wrapText="1" readingOrder="2"/>
    </xf>
    <xf numFmtId="0" fontId="13" fillId="5" borderId="5" xfId="0" applyFont="1" applyFill="1" applyBorder="1" applyAlignment="1">
      <alignment horizontal="center" vertical="center" wrapText="1" readingOrder="2"/>
    </xf>
    <xf numFmtId="0" fontId="13" fillId="5" borderId="6" xfId="0" applyFont="1" applyFill="1" applyBorder="1" applyAlignment="1">
      <alignment horizontal="center" vertical="center" wrapText="1" readingOrder="2"/>
    </xf>
    <xf numFmtId="0" fontId="7" fillId="5" borderId="4" xfId="0" applyFont="1" applyFill="1" applyBorder="1" applyAlignment="1">
      <alignment horizontal="center" vertical="center" wrapText="1" readingOrder="2"/>
    </xf>
    <xf numFmtId="0" fontId="7" fillId="5" borderId="5" xfId="0" applyFont="1" applyFill="1" applyBorder="1" applyAlignment="1">
      <alignment horizontal="center" vertical="center" wrapText="1" readingOrder="2"/>
    </xf>
    <xf numFmtId="0" fontId="7" fillId="5" borderId="6" xfId="0" applyFont="1" applyFill="1" applyBorder="1" applyAlignment="1">
      <alignment horizontal="center" vertical="center" wrapText="1" readingOrder="2"/>
    </xf>
    <xf numFmtId="0" fontId="57" fillId="0" borderId="0" xfId="1" applyFont="1" applyAlignment="1" applyProtection="1">
      <alignment horizontal="center"/>
    </xf>
    <xf numFmtId="14" fontId="69" fillId="25" borderId="35" xfId="0" applyNumberFormat="1" applyFont="1" applyFill="1" applyBorder="1" applyAlignment="1">
      <alignment horizontal="center" vertical="center"/>
    </xf>
    <xf numFmtId="14" fontId="69" fillId="25" borderId="42" xfId="0" applyNumberFormat="1" applyFont="1" applyFill="1" applyBorder="1" applyAlignment="1">
      <alignment horizontal="center" vertical="center"/>
    </xf>
    <xf numFmtId="14" fontId="69" fillId="25" borderId="36" xfId="0" applyNumberFormat="1" applyFont="1" applyFill="1" applyBorder="1" applyAlignment="1">
      <alignment horizontal="center" vertical="center"/>
    </xf>
    <xf numFmtId="14" fontId="69" fillId="25" borderId="39" xfId="0" applyNumberFormat="1" applyFont="1" applyFill="1" applyBorder="1" applyAlignment="1">
      <alignment horizontal="center" vertical="center"/>
    </xf>
    <xf numFmtId="14" fontId="69" fillId="25" borderId="0" xfId="0" applyNumberFormat="1" applyFont="1" applyFill="1" applyAlignment="1">
      <alignment horizontal="center" vertical="center"/>
    </xf>
    <xf numFmtId="14" fontId="69" fillId="25" borderId="40" xfId="0" applyNumberFormat="1" applyFont="1" applyFill="1" applyBorder="1" applyAlignment="1">
      <alignment horizontal="center" vertical="center"/>
    </xf>
    <xf numFmtId="14" fontId="69" fillId="25" borderId="17" xfId="0" applyNumberFormat="1" applyFont="1" applyFill="1" applyBorder="1" applyAlignment="1">
      <alignment horizontal="center" vertical="center"/>
    </xf>
    <xf numFmtId="14" fontId="69" fillId="25" borderId="1" xfId="0" applyNumberFormat="1" applyFont="1" applyFill="1" applyBorder="1" applyAlignment="1">
      <alignment horizontal="center" vertical="center"/>
    </xf>
    <xf numFmtId="14" fontId="69" fillId="25" borderId="37" xfId="0" applyNumberFormat="1" applyFont="1" applyFill="1" applyBorder="1" applyAlignment="1">
      <alignment horizontal="center" vertical="center"/>
    </xf>
    <xf numFmtId="1" fontId="69" fillId="25" borderId="35" xfId="2" applyNumberFormat="1" applyFont="1" applyFill="1" applyBorder="1" applyAlignment="1">
      <alignment horizontal="center" vertical="center"/>
    </xf>
    <xf numFmtId="1" fontId="69" fillId="25" borderId="42" xfId="2" applyNumberFormat="1" applyFont="1" applyFill="1" applyBorder="1" applyAlignment="1">
      <alignment horizontal="center" vertical="center"/>
    </xf>
    <xf numFmtId="1" fontId="69" fillId="25" borderId="36" xfId="2" applyNumberFormat="1" applyFont="1" applyFill="1" applyBorder="1" applyAlignment="1">
      <alignment horizontal="center" vertical="center"/>
    </xf>
    <xf numFmtId="1" fontId="69" fillId="25" borderId="17" xfId="2" applyNumberFormat="1" applyFont="1" applyFill="1" applyBorder="1" applyAlignment="1">
      <alignment horizontal="center" vertical="center"/>
    </xf>
    <xf numFmtId="1" fontId="69" fillId="25" borderId="1" xfId="2" applyNumberFormat="1" applyFont="1" applyFill="1" applyBorder="1" applyAlignment="1">
      <alignment horizontal="center" vertical="center"/>
    </xf>
    <xf numFmtId="1" fontId="69" fillId="25" borderId="37" xfId="2" applyNumberFormat="1" applyFont="1" applyFill="1" applyBorder="1" applyAlignment="1">
      <alignment horizontal="center" vertical="center"/>
    </xf>
    <xf numFmtId="1" fontId="69" fillId="4" borderId="0" xfId="2" applyNumberFormat="1" applyFont="1" applyFill="1" applyBorder="1" applyAlignment="1">
      <alignment horizontal="center" vertical="center"/>
    </xf>
    <xf numFmtId="0" fontId="83" fillId="25" borderId="35" xfId="0" applyFont="1" applyFill="1" applyBorder="1" applyAlignment="1">
      <alignment horizontal="center" vertical="center" wrapText="1"/>
    </xf>
    <xf numFmtId="0" fontId="83" fillId="25" borderId="42" xfId="0" applyFont="1" applyFill="1" applyBorder="1" applyAlignment="1">
      <alignment horizontal="center" vertical="center" wrapText="1"/>
    </xf>
    <xf numFmtId="0" fontId="83" fillId="25" borderId="36" xfId="0" applyFont="1" applyFill="1" applyBorder="1" applyAlignment="1">
      <alignment horizontal="center" vertical="center" wrapText="1"/>
    </xf>
    <xf numFmtId="0" fontId="83" fillId="25" borderId="17" xfId="0" applyFont="1" applyFill="1" applyBorder="1" applyAlignment="1">
      <alignment horizontal="center" vertical="center" wrapText="1"/>
    </xf>
    <xf numFmtId="0" fontId="83" fillId="25" borderId="1" xfId="0" applyFont="1" applyFill="1" applyBorder="1" applyAlignment="1">
      <alignment horizontal="center" vertical="center" wrapText="1"/>
    </xf>
    <xf numFmtId="0" fontId="83" fillId="25" borderId="37" xfId="0" applyFont="1" applyFill="1" applyBorder="1" applyAlignment="1">
      <alignment horizontal="center" vertical="center" wrapText="1"/>
    </xf>
    <xf numFmtId="1" fontId="69" fillId="25" borderId="35" xfId="2" applyNumberFormat="1" applyFont="1" applyFill="1" applyBorder="1" applyAlignment="1">
      <alignment horizontal="center" vertical="center" wrapText="1"/>
    </xf>
    <xf numFmtId="1" fontId="69" fillId="25" borderId="42" xfId="2" applyNumberFormat="1" applyFont="1" applyFill="1" applyBorder="1" applyAlignment="1">
      <alignment horizontal="center" vertical="center" wrapText="1"/>
    </xf>
    <xf numFmtId="1" fontId="69" fillId="25" borderId="36" xfId="2" applyNumberFormat="1" applyFont="1" applyFill="1" applyBorder="1" applyAlignment="1">
      <alignment horizontal="center" vertical="center" wrapText="1"/>
    </xf>
    <xf numFmtId="1" fontId="69" fillId="25" borderId="17" xfId="2" applyNumberFormat="1" applyFont="1" applyFill="1" applyBorder="1" applyAlignment="1">
      <alignment horizontal="center" vertical="center" wrapText="1"/>
    </xf>
    <xf numFmtId="1" fontId="69" fillId="25" borderId="1" xfId="2" applyNumberFormat="1" applyFont="1" applyFill="1" applyBorder="1" applyAlignment="1">
      <alignment horizontal="center" vertical="center" wrapText="1"/>
    </xf>
    <xf numFmtId="1" fontId="69" fillId="25" borderId="37" xfId="2" applyNumberFormat="1" applyFont="1" applyFill="1" applyBorder="1" applyAlignment="1">
      <alignment horizontal="center" vertical="center" wrapText="1"/>
    </xf>
    <xf numFmtId="1" fontId="69" fillId="25" borderId="39" xfId="2" applyNumberFormat="1" applyFont="1" applyFill="1" applyBorder="1" applyAlignment="1">
      <alignment horizontal="center" vertical="center" wrapText="1"/>
    </xf>
    <xf numFmtId="1" fontId="69" fillId="25" borderId="0" xfId="2" applyNumberFormat="1" applyFont="1" applyFill="1" applyBorder="1" applyAlignment="1">
      <alignment horizontal="center" vertical="center" wrapText="1"/>
    </xf>
    <xf numFmtId="1" fontId="69" fillId="25" borderId="40" xfId="2" applyNumberFormat="1" applyFont="1" applyFill="1" applyBorder="1" applyAlignment="1">
      <alignment horizontal="center" vertical="center" wrapText="1"/>
    </xf>
    <xf numFmtId="0" fontId="26" fillId="0" borderId="0" xfId="1" applyFont="1" applyAlignment="1" applyProtection="1">
      <alignment horizontal="center" vertical="center"/>
    </xf>
  </cellXfs>
  <cellStyles count="13">
    <cellStyle name="Comma 2" xfId="6" xr:uid="{00000000-0005-0000-0000-000000000000}"/>
    <cellStyle name="Currency" xfId="12" builtinId="4"/>
    <cellStyle name="Hyperlink 2" xfId="7" xr:uid="{00000000-0005-0000-0000-000002000000}"/>
    <cellStyle name="Normal" xfId="0" builtinId="0"/>
    <cellStyle name="Normal 2" xfId="3" xr:uid="{00000000-0005-0000-0000-000004000000}"/>
    <cellStyle name="Normal 2 2" xfId="8" xr:uid="{00000000-0005-0000-0000-000005000000}"/>
    <cellStyle name="Normal 3" xfId="5" xr:uid="{00000000-0005-0000-0000-000006000000}"/>
    <cellStyle name="Normal 4" xfId="9" xr:uid="{00000000-0005-0000-0000-000007000000}"/>
    <cellStyle name="Normal 5" xfId="10" xr:uid="{00000000-0005-0000-0000-000008000000}"/>
    <cellStyle name="Percent" xfId="2" builtinId="5"/>
    <cellStyle name="Percent 2" xfId="4" xr:uid="{00000000-0005-0000-0000-00000A000000}"/>
    <cellStyle name="היפר-קישור" xfId="1" builtinId="8"/>
    <cellStyle name="תא מסומן" xfId="11" builtinId="23"/>
  </cellStyles>
  <dxfs count="218">
    <dxf>
      <fill>
        <patternFill>
          <bgColor theme="0" tint="-0.24994659260841701"/>
        </patternFill>
      </fill>
    </dxf>
    <dxf>
      <fill>
        <patternFill>
          <bgColor theme="0" tint="-0.24994659260841701"/>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8" tint="0.39994506668294322"/>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C0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theme="0" tint="-0.24994659260841701"/>
        </patternFill>
      </fill>
    </dxf>
    <dxf>
      <fill>
        <patternFill>
          <bgColor theme="9"/>
        </patternFill>
      </fill>
    </dxf>
    <dxf>
      <fill>
        <patternFill>
          <bgColor rgb="FF00B050"/>
        </patternFill>
      </fill>
    </dxf>
    <dxf>
      <fill>
        <patternFill>
          <bgColor theme="9" tint="0.39994506668294322"/>
        </patternFill>
      </fill>
    </dxf>
    <dxf>
      <fill>
        <patternFill>
          <bgColor theme="3" tint="0.59996337778862885"/>
        </patternFill>
      </fill>
    </dxf>
    <dxf>
      <fill>
        <patternFill>
          <bgColor theme="9" tint="0.39994506668294322"/>
        </patternFill>
      </fill>
    </dxf>
    <dxf>
      <fill>
        <patternFill>
          <bgColor rgb="FFC0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00B05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C00000"/>
        </patternFill>
      </fill>
    </dxf>
    <dxf>
      <fill>
        <patternFill>
          <bgColor theme="3" tint="0.39994506668294322"/>
        </patternFill>
      </fill>
    </dxf>
    <dxf>
      <fill>
        <patternFill>
          <bgColor rgb="FF00B050"/>
        </patternFill>
      </fill>
    </dxf>
    <dxf>
      <fill>
        <patternFill>
          <bgColor theme="9"/>
        </patternFill>
      </fill>
    </dxf>
    <dxf>
      <fill>
        <patternFill>
          <bgColor theme="9" tint="0.39994506668294322"/>
        </patternFill>
      </fill>
    </dxf>
    <dxf>
      <fill>
        <patternFill>
          <bgColor theme="3" tint="0.39994506668294322"/>
        </patternFill>
      </fill>
    </dxf>
    <dxf>
      <fill>
        <patternFill>
          <bgColor theme="3" tint="0.59996337778862885"/>
        </patternFill>
      </fill>
    </dxf>
    <dxf>
      <fill>
        <patternFill>
          <bgColor theme="9" tint="0.59996337778862885"/>
        </patternFill>
      </fill>
    </dxf>
    <dxf>
      <fill>
        <patternFill>
          <bgColor theme="9" tint="0.39994506668294322"/>
        </patternFill>
      </fill>
    </dxf>
    <dxf>
      <fill>
        <patternFill>
          <bgColor theme="0" tint="-0.24994659260841701"/>
        </patternFill>
      </fill>
    </dxf>
    <dxf>
      <fill>
        <patternFill>
          <bgColor theme="0"/>
        </patternFill>
      </fill>
    </dxf>
    <dxf>
      <fill>
        <patternFill>
          <bgColor indexed="13"/>
        </patternFill>
      </fill>
    </dxf>
    <dxf>
      <fill>
        <patternFill>
          <bgColor indexed="53"/>
        </patternFill>
      </fill>
    </dxf>
    <dxf>
      <fill>
        <patternFill>
          <bgColor indexed="11"/>
        </patternFill>
      </fill>
    </dxf>
    <dxf>
      <fill>
        <patternFill>
          <bgColor theme="0"/>
        </patternFill>
      </fill>
    </dxf>
    <dxf>
      <fill>
        <patternFill>
          <bgColor indexed="11"/>
        </patternFill>
      </fill>
    </dxf>
    <dxf>
      <fill>
        <patternFill>
          <bgColor indexed="53"/>
        </patternFill>
      </fill>
    </dxf>
    <dxf>
      <fill>
        <patternFill>
          <bgColor indexed="13"/>
        </patternFill>
      </fill>
    </dxf>
    <dxf>
      <fill>
        <patternFill>
          <bgColor theme="2" tint="-0.24994659260841701"/>
        </patternFill>
      </fill>
    </dxf>
    <dxf>
      <fill>
        <patternFill>
          <bgColor indexed="53"/>
        </patternFill>
      </fill>
    </dxf>
    <dxf>
      <fill>
        <patternFill>
          <bgColor indexed="13"/>
        </patternFill>
      </fill>
    </dxf>
    <dxf>
      <fill>
        <patternFill>
          <bgColor indexed="11"/>
        </patternFill>
      </fill>
    </dxf>
    <dxf>
      <fill>
        <patternFill>
          <bgColor theme="6" tint="0.39994506668294322"/>
        </patternFill>
      </fill>
    </dxf>
    <dxf>
      <fill>
        <patternFill>
          <bgColor indexed="13"/>
        </patternFill>
      </fill>
    </dxf>
    <dxf>
      <fill>
        <patternFill>
          <bgColor indexed="53"/>
        </patternFill>
      </fill>
    </dxf>
    <dxf>
      <fill>
        <patternFill>
          <bgColor indexed="11"/>
        </patternFill>
      </fill>
    </dxf>
    <dxf>
      <fill>
        <patternFill>
          <bgColor theme="8" tint="0.39994506668294322"/>
        </patternFill>
      </fill>
    </dxf>
    <dxf>
      <fill>
        <patternFill>
          <bgColor indexed="11"/>
        </patternFill>
      </fill>
    </dxf>
    <dxf>
      <fill>
        <patternFill>
          <bgColor indexed="13"/>
        </patternFill>
      </fill>
    </dxf>
    <dxf>
      <fill>
        <patternFill>
          <bgColor indexed="53"/>
        </patternFill>
      </fill>
    </dxf>
    <dxf>
      <fill>
        <patternFill>
          <bgColor theme="9" tint="0.39994506668294322"/>
        </patternFill>
      </fill>
    </dxf>
    <dxf>
      <fill>
        <patternFill>
          <bgColor indexed="53"/>
        </patternFill>
      </fill>
    </dxf>
    <dxf>
      <fill>
        <patternFill>
          <bgColor indexed="13"/>
        </patternFill>
      </fill>
    </dxf>
    <dxf>
      <fill>
        <patternFill>
          <bgColor indexed="11"/>
        </patternFill>
      </fill>
    </dxf>
    <dxf>
      <fill>
        <patternFill>
          <bgColor theme="7" tint="0.39994506668294322"/>
        </patternFill>
      </fill>
    </dxf>
    <dxf>
      <fill>
        <patternFill>
          <bgColor indexed="11"/>
        </patternFill>
      </fill>
    </dxf>
    <dxf>
      <fill>
        <patternFill>
          <bgColor theme="5" tint="0.39994506668294322"/>
        </patternFill>
      </fill>
    </dxf>
    <dxf>
      <fill>
        <patternFill>
          <bgColor indexed="13"/>
        </patternFill>
      </fill>
    </dxf>
    <dxf>
      <fill>
        <patternFill>
          <bgColor indexed="53"/>
        </patternFill>
      </fill>
    </dxf>
    <dxf>
      <fill>
        <patternFill>
          <bgColor rgb="FFC00000"/>
        </patternFill>
      </fill>
    </dxf>
    <dxf>
      <fill>
        <patternFill>
          <bgColor rgb="FF00B050"/>
        </patternFill>
      </fill>
    </dxf>
    <dxf>
      <fill>
        <patternFill>
          <bgColor rgb="FF002060"/>
        </patternFill>
      </fill>
    </dxf>
    <dxf>
      <fill>
        <patternFill>
          <bgColor indexed="53"/>
        </patternFill>
      </fill>
    </dxf>
    <dxf>
      <fill>
        <patternFill>
          <bgColor indexed="13"/>
        </patternFill>
      </fill>
    </dxf>
    <dxf>
      <fill>
        <patternFill>
          <bgColor indexed="11"/>
        </patternFill>
      </fill>
    </dxf>
    <dxf>
      <fill>
        <patternFill>
          <bgColor theme="4" tint="0.39994506668294322"/>
        </patternFill>
      </fill>
    </dxf>
    <dxf>
      <fill>
        <patternFill>
          <bgColor indexed="53"/>
        </patternFill>
      </fill>
    </dxf>
    <dxf>
      <fill>
        <patternFill>
          <bgColor indexed="11"/>
        </patternFill>
      </fill>
    </dxf>
    <dxf>
      <fill>
        <patternFill>
          <bgColor indexed="13"/>
        </patternFill>
      </fill>
    </dxf>
    <dxf>
      <fill>
        <patternFill>
          <bgColor rgb="FFC00000"/>
        </patternFill>
      </fill>
    </dxf>
    <dxf>
      <border>
        <left style="thin">
          <color rgb="FF9C0006"/>
        </left>
        <right style="thin">
          <color rgb="FF9C0006"/>
        </right>
        <top style="thin">
          <color rgb="FF9C0006"/>
        </top>
        <bottom style="thin">
          <color rgb="FF9C0006"/>
        </bottom>
      </border>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3" tint="0.39994506668294322"/>
        </patternFill>
      </fill>
    </dxf>
    <dxf>
      <fill>
        <patternFill>
          <fgColor rgb="FFFFC000"/>
          <bgColor rgb="FFFFC000"/>
        </patternFill>
      </fill>
    </dxf>
    <dxf>
      <font>
        <color rgb="FF9C0006"/>
      </font>
      <fill>
        <patternFill>
          <bgColor rgb="FFFFC7CE"/>
        </patternFill>
      </fill>
    </dxf>
    <dxf>
      <fill>
        <patternFill>
          <bgColor theme="9" tint="0.39994506668294322"/>
        </patternFill>
      </fill>
    </dxf>
    <dxf>
      <font>
        <b val="0"/>
        <i val="0"/>
        <strike val="0"/>
        <condense val="0"/>
        <extend val="0"/>
        <outline val="0"/>
        <shadow val="0"/>
        <u val="none"/>
        <vertAlign val="baseline"/>
        <sz val="10"/>
        <color auto="1"/>
        <name val="Calibri"/>
        <family val="2"/>
        <charset val="177"/>
        <scheme val="none"/>
      </font>
      <numFmt numFmtId="3" formatCode="#,##0"/>
      <alignment horizontal="center" vertical="bottom" textRotation="0" wrapText="0" indent="0" justifyLastLine="0" shrinkToFit="0" readingOrder="0"/>
    </dxf>
    <dxf>
      <font>
        <b val="0"/>
        <i val="0"/>
        <strike val="0"/>
        <condense val="0"/>
        <extend val="0"/>
        <outline val="0"/>
        <shadow val="0"/>
        <u val="none"/>
        <vertAlign val="baseline"/>
        <sz val="10"/>
        <color auto="1"/>
        <name val="Calibri"/>
        <family val="2"/>
        <charset val="177"/>
        <scheme val="none"/>
      </font>
      <alignment horizontal="center" vertical="bottom" textRotation="0" wrapText="0" indent="0" justifyLastLine="0" shrinkToFit="0" readingOrder="0"/>
    </dxf>
    <dxf>
      <font>
        <b/>
        <i val="0"/>
        <strike val="0"/>
        <condense val="0"/>
        <extend val="0"/>
        <outline val="0"/>
        <shadow val="0"/>
        <u val="none"/>
        <vertAlign val="baseline"/>
        <sz val="9"/>
        <color auto="1"/>
        <name val="Calibri"/>
        <family val="2"/>
        <charset val="177"/>
        <scheme val="none"/>
      </font>
      <alignment horizontal="center" vertical="bottom" textRotation="0" wrapText="0" indent="0" justifyLastLine="0" shrinkToFit="0" readingOrder="0"/>
    </dxf>
  </dxfs>
  <tableStyles count="0" defaultTableStyle="TableStyleMedium9" defaultPivotStyle="PivotStyleLight16"/>
  <colors>
    <mruColors>
      <color rgb="FFCC0000"/>
      <color rgb="FFFFB7B7"/>
      <color rgb="FFFFEAA7"/>
      <color rgb="FFB3EBD6"/>
      <color rgb="FFF2F2F2"/>
      <color rgb="FFF5F8EE"/>
      <color rgb="FF0B34E3"/>
      <color rgb="FFFF6600"/>
      <color rgb="FF66FF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29"/>
    </mc:Choice>
    <mc:Fallback>
      <c:style val="29"/>
    </mc:Fallback>
  </mc:AlternateContent>
  <c:chart>
    <c:title>
      <c:tx>
        <c:rich>
          <a:bodyPr/>
          <a:lstStyle/>
          <a:p>
            <a:pPr>
              <a:defRPr lang="he-IL"/>
            </a:pPr>
            <a:r>
              <a:rPr lang="en-US"/>
              <a:t>Template</a:t>
            </a:r>
            <a:endParaRPr lang="he-IL"/>
          </a:p>
        </c:rich>
      </c:tx>
      <c:overlay val="0"/>
    </c:title>
    <c:autoTitleDeleted val="0"/>
    <c:plotArea>
      <c:layout/>
      <c:barChart>
        <c:barDir val="col"/>
        <c:grouping val="clustered"/>
        <c:varyColors val="0"/>
        <c:ser>
          <c:idx val="0"/>
          <c:order val="0"/>
          <c:tx>
            <c:strRef>
              <c:f>Template!$C$12</c:f>
              <c:strCache>
                <c:ptCount val="1"/>
                <c:pt idx="0">
                  <c:v>Template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Template!$B$13:$B$17</c:f>
              <c:strCache>
                <c:ptCount val="5"/>
                <c:pt idx="0">
                  <c:v>רבעון 1</c:v>
                </c:pt>
                <c:pt idx="1">
                  <c:v>רבעון 2</c:v>
                </c:pt>
                <c:pt idx="2">
                  <c:v>רבעון 3</c:v>
                </c:pt>
                <c:pt idx="3">
                  <c:v>רבעון 4</c:v>
                </c:pt>
                <c:pt idx="4">
                  <c:v>סה"כ שנתי</c:v>
                </c:pt>
              </c:strCache>
            </c:strRef>
          </c:cat>
          <c:val>
            <c:numRef>
              <c:f>Template!$C$13:$C$17</c:f>
              <c:numCache>
                <c:formatCode>0%</c:formatCode>
                <c:ptCount val="5"/>
                <c:pt idx="4">
                  <c:v>0</c:v>
                </c:pt>
              </c:numCache>
            </c:numRef>
          </c:val>
          <c:extLst>
            <c:ext xmlns:c16="http://schemas.microsoft.com/office/drawing/2014/chart" uri="{C3380CC4-5D6E-409C-BE32-E72D297353CC}">
              <c16:uniqueId val="{00000000-7B52-4CDD-8E96-71D28884D1B0}"/>
            </c:ext>
          </c:extLst>
        </c:ser>
        <c:dLbls>
          <c:showLegendKey val="0"/>
          <c:showVal val="1"/>
          <c:showCatName val="0"/>
          <c:showSerName val="0"/>
          <c:showPercent val="0"/>
          <c:showBubbleSize val="0"/>
        </c:dLbls>
        <c:gapWidth val="150"/>
        <c:overlap val="-25"/>
        <c:axId val="133731456"/>
        <c:axId val="133732992"/>
      </c:barChart>
      <c:catAx>
        <c:axId val="133731456"/>
        <c:scaling>
          <c:orientation val="minMax"/>
        </c:scaling>
        <c:delete val="0"/>
        <c:axPos val="b"/>
        <c:numFmt formatCode="General" sourceLinked="0"/>
        <c:majorTickMark val="out"/>
        <c:minorTickMark val="none"/>
        <c:tickLblPos val="nextTo"/>
        <c:txPr>
          <a:bodyPr/>
          <a:lstStyle/>
          <a:p>
            <a:pPr>
              <a:defRPr lang="he-IL"/>
            </a:pPr>
            <a:endParaRPr lang="he-IL"/>
          </a:p>
        </c:txPr>
        <c:crossAx val="133732992"/>
        <c:crosses val="autoZero"/>
        <c:auto val="1"/>
        <c:lblAlgn val="ctr"/>
        <c:lblOffset val="100"/>
        <c:noMultiLvlLbl val="0"/>
      </c:catAx>
      <c:valAx>
        <c:axId val="133732992"/>
        <c:scaling>
          <c:orientation val="minMax"/>
        </c:scaling>
        <c:delete val="1"/>
        <c:axPos val="l"/>
        <c:numFmt formatCode="0%" sourceLinked="1"/>
        <c:majorTickMark val="none"/>
        <c:minorTickMark val="none"/>
        <c:tickLblPos val="nextTo"/>
        <c:crossAx val="133731456"/>
        <c:crosses val="autoZero"/>
        <c:crossBetween val="between"/>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חלוקת נשקים</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'חלוקת נשקים לפי יישובים'!$H$7:$I$7</c:f>
              <c:strCache>
                <c:ptCount val="2"/>
                <c:pt idx="0">
                  <c:v>סה"כ נשק נדרש</c:v>
                </c:pt>
                <c:pt idx="1">
                  <c:v>סה"כ נשק קיים</c:v>
                </c:pt>
              </c:strCache>
            </c:strRef>
          </c:cat>
          <c:val>
            <c:numRef>
              <c:f>'חלוקת נשקים לפי יישובים'!$H$8:$I$8</c:f>
              <c:numCache>
                <c:formatCode>General</c:formatCode>
                <c:ptCount val="2"/>
                <c:pt idx="0">
                  <c:v>53</c:v>
                </c:pt>
                <c:pt idx="1">
                  <c:v>43</c:v>
                </c:pt>
              </c:numCache>
            </c:numRef>
          </c:val>
          <c:extLst>
            <c:ext xmlns:c16="http://schemas.microsoft.com/office/drawing/2014/chart" uri="{C3380CC4-5D6E-409C-BE32-E72D297353CC}">
              <c16:uniqueId val="{00000000-6F85-46A9-A776-7B6049F2B9BE}"/>
            </c:ext>
          </c:extLst>
        </c:ser>
        <c:dLbls>
          <c:dLblPos val="outEnd"/>
          <c:showLegendKey val="0"/>
          <c:showVal val="1"/>
          <c:showCatName val="0"/>
          <c:showSerName val="0"/>
          <c:showPercent val="0"/>
          <c:showBubbleSize val="0"/>
        </c:dLbls>
        <c:gapWidth val="219"/>
        <c:overlap val="-27"/>
        <c:axId val="114556415"/>
        <c:axId val="1398940000"/>
      </c:barChart>
      <c:catAx>
        <c:axId val="11455641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398940000"/>
        <c:crosses val="autoZero"/>
        <c:auto val="1"/>
        <c:lblAlgn val="ctr"/>
        <c:lblOffset val="100"/>
        <c:noMultiLvlLbl val="0"/>
      </c:catAx>
      <c:valAx>
        <c:axId val="1398940000"/>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145564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גיוס למילואים</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('גיוס למילואים לפי יישובים'!$F$9,'גיוס למילואים לפי יישובים'!$H$9)</c:f>
              <c:strCache>
                <c:ptCount val="2"/>
                <c:pt idx="0">
                  <c:v>סה"כ משימות לטיפול</c:v>
                </c:pt>
                <c:pt idx="1">
                  <c:v>סה"כ משימות</c:v>
                </c:pt>
              </c:strCache>
            </c:strRef>
          </c:cat>
          <c:val>
            <c:numRef>
              <c:f>('גיוס למילואים לפי יישובים'!$F$10,'גיוס למילואים לפי יישובים'!$H$10)</c:f>
              <c:numCache>
                <c:formatCode>#,##0</c:formatCode>
                <c:ptCount val="2"/>
                <c:pt idx="0">
                  <c:v>6</c:v>
                </c:pt>
                <c:pt idx="1">
                  <c:v>12</c:v>
                </c:pt>
              </c:numCache>
            </c:numRef>
          </c:val>
          <c:extLst>
            <c:ext xmlns:c16="http://schemas.microsoft.com/office/drawing/2014/chart" uri="{C3380CC4-5D6E-409C-BE32-E72D297353CC}">
              <c16:uniqueId val="{00000000-0DD6-45A9-B063-21E766AD2538}"/>
            </c:ext>
          </c:extLst>
        </c:ser>
        <c:dLbls>
          <c:dLblPos val="outEnd"/>
          <c:showLegendKey val="0"/>
          <c:showVal val="1"/>
          <c:showCatName val="0"/>
          <c:showSerName val="0"/>
          <c:showPercent val="0"/>
          <c:showBubbleSize val="0"/>
        </c:dLbls>
        <c:gapWidth val="182"/>
        <c:axId val="1287337728"/>
        <c:axId val="411958431"/>
      </c:barChart>
      <c:catAx>
        <c:axId val="1287337728"/>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11958431"/>
        <c:crosses val="autoZero"/>
        <c:auto val="1"/>
        <c:lblAlgn val="ctr"/>
        <c:lblOffset val="100"/>
        <c:noMultiLvlLbl val="0"/>
      </c:catAx>
      <c:valAx>
        <c:axId val="411958431"/>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287337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שינוע חיילים לשטחי כינוס</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('שינוע חיילים לשטחי כינוס'!$H$7,'שינוע חיילים לשטחי כינוס'!$J$7)</c:f>
              <c:strCache>
                <c:ptCount val="2"/>
                <c:pt idx="0">
                  <c:v>סה"כ משימות לטיפול</c:v>
                </c:pt>
                <c:pt idx="1">
                  <c:v>סה"כ משימות</c:v>
                </c:pt>
              </c:strCache>
            </c:strRef>
          </c:cat>
          <c:val>
            <c:numRef>
              <c:f>('שינוע חיילים לשטחי כינוס'!$H$8,'שינוע חיילים לשטחי כינוס'!$J$8)</c:f>
              <c:numCache>
                <c:formatCode>#,##0</c:formatCode>
                <c:ptCount val="2"/>
                <c:pt idx="0">
                  <c:v>8</c:v>
                </c:pt>
                <c:pt idx="1">
                  <c:v>16</c:v>
                </c:pt>
              </c:numCache>
            </c:numRef>
          </c:val>
          <c:extLst>
            <c:ext xmlns:c16="http://schemas.microsoft.com/office/drawing/2014/chart" uri="{C3380CC4-5D6E-409C-BE32-E72D297353CC}">
              <c16:uniqueId val="{00000000-59EB-4F49-842C-CE0D736DB90D}"/>
            </c:ext>
          </c:extLst>
        </c:ser>
        <c:dLbls>
          <c:dLblPos val="outEnd"/>
          <c:showLegendKey val="0"/>
          <c:showVal val="1"/>
          <c:showCatName val="0"/>
          <c:showSerName val="0"/>
          <c:showPercent val="0"/>
          <c:showBubbleSize val="0"/>
        </c:dLbls>
        <c:gapWidth val="182"/>
        <c:axId val="2140143856"/>
        <c:axId val="308988015"/>
      </c:barChart>
      <c:catAx>
        <c:axId val="2140143856"/>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08988015"/>
        <c:crosses val="autoZero"/>
        <c:auto val="1"/>
        <c:lblAlgn val="ctr"/>
        <c:lblOffset val="100"/>
        <c:noMultiLvlLbl val="0"/>
      </c:catAx>
      <c:valAx>
        <c:axId val="308988015"/>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2140143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הסעות להלוויות</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('הסעות להלוויות'!$H$7,'הסעות להלוויות'!$J$7)</c:f>
              <c:strCache>
                <c:ptCount val="2"/>
                <c:pt idx="0">
                  <c:v>סה"כ משימות לטיפול</c:v>
                </c:pt>
                <c:pt idx="1">
                  <c:v>סה"כ משימות</c:v>
                </c:pt>
              </c:strCache>
            </c:strRef>
          </c:cat>
          <c:val>
            <c:numRef>
              <c:f>('הסעות להלוויות'!$H$8,'הסעות להלוויות'!$J$8)</c:f>
              <c:numCache>
                <c:formatCode>#,##0</c:formatCode>
                <c:ptCount val="2"/>
                <c:pt idx="0">
                  <c:v>7</c:v>
                </c:pt>
                <c:pt idx="1">
                  <c:v>10</c:v>
                </c:pt>
              </c:numCache>
            </c:numRef>
          </c:val>
          <c:extLst>
            <c:ext xmlns:c16="http://schemas.microsoft.com/office/drawing/2014/chart" uri="{C3380CC4-5D6E-409C-BE32-E72D297353CC}">
              <c16:uniqueId val="{00000000-9FDD-4C6D-9EAD-D7C51B7C5CE5}"/>
            </c:ext>
          </c:extLst>
        </c:ser>
        <c:dLbls>
          <c:dLblPos val="outEnd"/>
          <c:showLegendKey val="0"/>
          <c:showVal val="1"/>
          <c:showCatName val="0"/>
          <c:showSerName val="0"/>
          <c:showPercent val="0"/>
          <c:showBubbleSize val="0"/>
        </c:dLbls>
        <c:gapWidth val="182"/>
        <c:axId val="203163631"/>
        <c:axId val="325210431"/>
      </c:barChart>
      <c:catAx>
        <c:axId val="203163631"/>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5210431"/>
        <c:crosses val="autoZero"/>
        <c:auto val="1"/>
        <c:lblAlgn val="ctr"/>
        <c:lblOffset val="100"/>
        <c:noMultiLvlLbl val="0"/>
      </c:catAx>
      <c:valAx>
        <c:axId val="325210431"/>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2031636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פניות להובלת ציוד</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('פניות להובלת ציוד'!$I$7,'פניות להובלת ציוד'!$K$7)</c:f>
              <c:strCache>
                <c:ptCount val="2"/>
                <c:pt idx="0">
                  <c:v>סה"כ משימות לטיפול</c:v>
                </c:pt>
                <c:pt idx="1">
                  <c:v>סה"כ משימות</c:v>
                </c:pt>
              </c:strCache>
            </c:strRef>
          </c:cat>
          <c:val>
            <c:numRef>
              <c:f>('פניות להובלת ציוד'!$I$8,'פניות להובלת ציוד'!$K$8)</c:f>
              <c:numCache>
                <c:formatCode>#,##0</c:formatCode>
                <c:ptCount val="2"/>
                <c:pt idx="0">
                  <c:v>5</c:v>
                </c:pt>
                <c:pt idx="1">
                  <c:v>17</c:v>
                </c:pt>
              </c:numCache>
            </c:numRef>
          </c:val>
          <c:extLst>
            <c:ext xmlns:c16="http://schemas.microsoft.com/office/drawing/2014/chart" uri="{C3380CC4-5D6E-409C-BE32-E72D297353CC}">
              <c16:uniqueId val="{00000000-4360-412D-881D-E6887C8E5F51}"/>
            </c:ext>
          </c:extLst>
        </c:ser>
        <c:dLbls>
          <c:dLblPos val="outEnd"/>
          <c:showLegendKey val="0"/>
          <c:showVal val="1"/>
          <c:showCatName val="0"/>
          <c:showSerName val="0"/>
          <c:showPercent val="0"/>
          <c:showBubbleSize val="0"/>
        </c:dLbls>
        <c:gapWidth val="182"/>
        <c:axId val="1397031088"/>
        <c:axId val="308979583"/>
      </c:barChart>
      <c:catAx>
        <c:axId val="1397031088"/>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08979583"/>
        <c:crosses val="autoZero"/>
        <c:auto val="1"/>
        <c:lblAlgn val="ctr"/>
        <c:lblOffset val="100"/>
        <c:noMultiLvlLbl val="0"/>
      </c:catAx>
      <c:valAx>
        <c:axId val="308979583"/>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397031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עבודות עפר</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('עבודות עפר'!$I$7,'עבודות עפר'!$K$7)</c:f>
              <c:strCache>
                <c:ptCount val="2"/>
                <c:pt idx="0">
                  <c:v>סה"כ משימות לטיפול</c:v>
                </c:pt>
                <c:pt idx="1">
                  <c:v>סה"כ משימות</c:v>
                </c:pt>
              </c:strCache>
            </c:strRef>
          </c:cat>
          <c:val>
            <c:numRef>
              <c:f>('עבודות עפר'!$I$8,'עבודות עפר'!$K$8)</c:f>
              <c:numCache>
                <c:formatCode>#,##0</c:formatCode>
                <c:ptCount val="2"/>
                <c:pt idx="0">
                  <c:v>6</c:v>
                </c:pt>
                <c:pt idx="1">
                  <c:v>8</c:v>
                </c:pt>
              </c:numCache>
            </c:numRef>
          </c:val>
          <c:extLst>
            <c:ext xmlns:c16="http://schemas.microsoft.com/office/drawing/2014/chart" uri="{C3380CC4-5D6E-409C-BE32-E72D297353CC}">
              <c16:uniqueId val="{00000000-27A4-46E8-8F2A-E9599492637D}"/>
            </c:ext>
          </c:extLst>
        </c:ser>
        <c:dLbls>
          <c:dLblPos val="outEnd"/>
          <c:showLegendKey val="0"/>
          <c:showVal val="1"/>
          <c:showCatName val="0"/>
          <c:showSerName val="0"/>
          <c:showPercent val="0"/>
          <c:showBubbleSize val="0"/>
        </c:dLbls>
        <c:gapWidth val="182"/>
        <c:axId val="123986079"/>
        <c:axId val="323207023"/>
      </c:barChart>
      <c:catAx>
        <c:axId val="123986079"/>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3207023"/>
        <c:crosses val="autoZero"/>
        <c:auto val="1"/>
        <c:lblAlgn val="ctr"/>
        <c:lblOffset val="100"/>
        <c:noMultiLvlLbl val="0"/>
      </c:catAx>
      <c:valAx>
        <c:axId val="323207023"/>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2398607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פינוי אשפה מנקודות כינוס</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('פינוי אשפה מנקודות כינוס'!$H$7,'פינוי אשפה מנקודות כינוס'!$J$7)</c:f>
              <c:strCache>
                <c:ptCount val="2"/>
                <c:pt idx="0">
                  <c:v>סה"כ משימות לטיפול</c:v>
                </c:pt>
                <c:pt idx="1">
                  <c:v>סה"כ משימות</c:v>
                </c:pt>
              </c:strCache>
            </c:strRef>
          </c:cat>
          <c:val>
            <c:numRef>
              <c:f>('פינוי אשפה מנקודות כינוס'!$H$8,'פינוי אשפה מנקודות כינוס'!$J$8)</c:f>
              <c:numCache>
                <c:formatCode>#,##0</c:formatCode>
                <c:ptCount val="2"/>
                <c:pt idx="0">
                  <c:v>7</c:v>
                </c:pt>
                <c:pt idx="1">
                  <c:v>14</c:v>
                </c:pt>
              </c:numCache>
            </c:numRef>
          </c:val>
          <c:extLst>
            <c:ext xmlns:c16="http://schemas.microsoft.com/office/drawing/2014/chart" uri="{C3380CC4-5D6E-409C-BE32-E72D297353CC}">
              <c16:uniqueId val="{00000000-1513-4A12-92E2-9142AB9F93BB}"/>
            </c:ext>
          </c:extLst>
        </c:ser>
        <c:dLbls>
          <c:dLblPos val="outEnd"/>
          <c:showLegendKey val="0"/>
          <c:showVal val="1"/>
          <c:showCatName val="0"/>
          <c:showSerName val="0"/>
          <c:showPercent val="0"/>
          <c:showBubbleSize val="0"/>
        </c:dLbls>
        <c:gapWidth val="182"/>
        <c:axId val="70814159"/>
        <c:axId val="411983727"/>
      </c:barChart>
      <c:catAx>
        <c:axId val="70814159"/>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11983727"/>
        <c:crosses val="autoZero"/>
        <c:auto val="1"/>
        <c:lblAlgn val="ctr"/>
        <c:lblOffset val="100"/>
        <c:noMultiLvlLbl val="0"/>
      </c:catAx>
      <c:valAx>
        <c:axId val="411983727"/>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708141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סטטוס מתנדבים</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('סטטוס מתנדבים'!$J$7,'סטטוס מתנדבים'!$L$7)</c:f>
              <c:strCache>
                <c:ptCount val="2"/>
                <c:pt idx="0">
                  <c:v>סה"כ משימות לטיפול</c:v>
                </c:pt>
                <c:pt idx="1">
                  <c:v>סה"כ משימות</c:v>
                </c:pt>
              </c:strCache>
            </c:strRef>
          </c:cat>
          <c:val>
            <c:numRef>
              <c:f>('סטטוס מתנדבים'!$J$8,'סטטוס מתנדבים'!$L$8)</c:f>
              <c:numCache>
                <c:formatCode>#,##0</c:formatCode>
                <c:ptCount val="2"/>
                <c:pt idx="0">
                  <c:v>7</c:v>
                </c:pt>
                <c:pt idx="1">
                  <c:v>12</c:v>
                </c:pt>
              </c:numCache>
            </c:numRef>
          </c:val>
          <c:extLst>
            <c:ext xmlns:c16="http://schemas.microsoft.com/office/drawing/2014/chart" uri="{C3380CC4-5D6E-409C-BE32-E72D297353CC}">
              <c16:uniqueId val="{00000000-A5AC-444D-B2E7-5EFCD9EE092E}"/>
            </c:ext>
          </c:extLst>
        </c:ser>
        <c:dLbls>
          <c:dLblPos val="outEnd"/>
          <c:showLegendKey val="0"/>
          <c:showVal val="1"/>
          <c:showCatName val="0"/>
          <c:showSerName val="0"/>
          <c:showPercent val="0"/>
          <c:showBubbleSize val="0"/>
        </c:dLbls>
        <c:gapWidth val="182"/>
        <c:axId val="319957919"/>
        <c:axId val="98116880"/>
      </c:barChart>
      <c:catAx>
        <c:axId val="319957919"/>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98116880"/>
        <c:crosses val="autoZero"/>
        <c:auto val="1"/>
        <c:lblAlgn val="ctr"/>
        <c:lblOffset val="100"/>
        <c:noMultiLvlLbl val="0"/>
      </c:catAx>
      <c:valAx>
        <c:axId val="98116880"/>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199579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פניות לקבלת תרומות / ציוד</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cat>
            <c:strRef>
              <c:f>('פניות לקבלת תרומות_ציוד'!$H$7,'פניות לקבלת תרומות_ציוד'!$J$7)</c:f>
              <c:strCache>
                <c:ptCount val="2"/>
                <c:pt idx="0">
                  <c:v>סה"כ משימות לטיפול</c:v>
                </c:pt>
                <c:pt idx="1">
                  <c:v>סה"כ משימות</c:v>
                </c:pt>
              </c:strCache>
            </c:strRef>
          </c:cat>
          <c:val>
            <c:numRef>
              <c:f>('פניות לקבלת תרומות_ציוד'!$H$8,'פניות לקבלת תרומות_ציוד'!$J$8)</c:f>
              <c:numCache>
                <c:formatCode>#,##0</c:formatCode>
                <c:ptCount val="2"/>
                <c:pt idx="0">
                  <c:v>0</c:v>
                </c:pt>
                <c:pt idx="1">
                  <c:v>5</c:v>
                </c:pt>
              </c:numCache>
            </c:numRef>
          </c:val>
          <c:extLst>
            <c:ext xmlns:c16="http://schemas.microsoft.com/office/drawing/2014/chart" uri="{C3380CC4-5D6E-409C-BE32-E72D297353CC}">
              <c16:uniqueId val="{00000000-AC2D-4BF0-8C19-7396B0263E4B}"/>
            </c:ext>
          </c:extLst>
        </c:ser>
        <c:dLbls>
          <c:showLegendKey val="0"/>
          <c:showVal val="0"/>
          <c:showCatName val="0"/>
          <c:showSerName val="0"/>
          <c:showPercent val="0"/>
          <c:showBubbleSize val="0"/>
        </c:dLbls>
        <c:gapWidth val="182"/>
        <c:axId val="107691183"/>
        <c:axId val="411967855"/>
      </c:barChart>
      <c:catAx>
        <c:axId val="107691183"/>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11967855"/>
        <c:crosses val="autoZero"/>
        <c:auto val="1"/>
        <c:lblAlgn val="ctr"/>
        <c:lblOffset val="100"/>
        <c:noMultiLvlLbl val="0"/>
      </c:catAx>
      <c:valAx>
        <c:axId val="411967855"/>
        <c:scaling>
          <c:orientation val="maxMin"/>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076911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נכונות לאירוח</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('נכונות לאירוח'!$I$7,'נכונות לאירוח'!$K$7)</c:f>
              <c:strCache>
                <c:ptCount val="2"/>
                <c:pt idx="0">
                  <c:v>סה"כ משימות לטיפול</c:v>
                </c:pt>
                <c:pt idx="1">
                  <c:v>סה"כ משימות</c:v>
                </c:pt>
              </c:strCache>
            </c:strRef>
          </c:cat>
          <c:val>
            <c:numRef>
              <c:f>('נכונות לאירוח'!$I$8,'נכונות לאירוח'!$K$8)</c:f>
              <c:numCache>
                <c:formatCode>#,##0</c:formatCode>
                <c:ptCount val="2"/>
                <c:pt idx="0">
                  <c:v>15</c:v>
                </c:pt>
                <c:pt idx="1">
                  <c:v>19</c:v>
                </c:pt>
              </c:numCache>
            </c:numRef>
          </c:val>
          <c:extLst>
            <c:ext xmlns:c16="http://schemas.microsoft.com/office/drawing/2014/chart" uri="{C3380CC4-5D6E-409C-BE32-E72D297353CC}">
              <c16:uniqueId val="{00000000-C2BB-492C-A0C8-D9384F1EE3B9}"/>
            </c:ext>
          </c:extLst>
        </c:ser>
        <c:dLbls>
          <c:dLblPos val="outEnd"/>
          <c:showLegendKey val="0"/>
          <c:showVal val="1"/>
          <c:showCatName val="0"/>
          <c:showSerName val="0"/>
          <c:showPercent val="0"/>
          <c:showBubbleSize val="0"/>
        </c:dLbls>
        <c:gapWidth val="182"/>
        <c:axId val="107689263"/>
        <c:axId val="411978767"/>
      </c:barChart>
      <c:catAx>
        <c:axId val="107689263"/>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11978767"/>
        <c:crosses val="autoZero"/>
        <c:auto val="1"/>
        <c:lblAlgn val="ctr"/>
        <c:lblOffset val="100"/>
        <c:noMultiLvlLbl val="0"/>
      </c:catAx>
      <c:valAx>
        <c:axId val="411978767"/>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076892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הרוגים</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(הרוגים!$K$9,הרוגים!$M$9)</c:f>
              <c:strCache>
                <c:ptCount val="2"/>
                <c:pt idx="0">
                  <c:v>משימות לטיפול</c:v>
                </c:pt>
                <c:pt idx="1">
                  <c:v>סה"כ משימות</c:v>
                </c:pt>
              </c:strCache>
            </c:strRef>
          </c:cat>
          <c:val>
            <c:numRef>
              <c:f>(הרוגים!$K$10,הרוגים!$M$10)</c:f>
              <c:numCache>
                <c:formatCode>#,##0</c:formatCode>
                <c:ptCount val="2"/>
                <c:pt idx="0">
                  <c:v>8</c:v>
                </c:pt>
                <c:pt idx="1">
                  <c:v>14</c:v>
                </c:pt>
              </c:numCache>
            </c:numRef>
          </c:val>
          <c:extLst>
            <c:ext xmlns:c16="http://schemas.microsoft.com/office/drawing/2014/chart" uri="{C3380CC4-5D6E-409C-BE32-E72D297353CC}">
              <c16:uniqueId val="{00000000-65D8-443A-978F-7A5C165CF477}"/>
            </c:ext>
          </c:extLst>
        </c:ser>
        <c:dLbls>
          <c:dLblPos val="outEnd"/>
          <c:showLegendKey val="0"/>
          <c:showVal val="1"/>
          <c:showCatName val="0"/>
          <c:showSerName val="0"/>
          <c:showPercent val="0"/>
          <c:showBubbleSize val="0"/>
        </c:dLbls>
        <c:gapWidth val="182"/>
        <c:axId val="319957439"/>
        <c:axId val="308962223"/>
      </c:barChart>
      <c:catAx>
        <c:axId val="319957439"/>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08962223"/>
        <c:crosses val="autoZero"/>
        <c:auto val="1"/>
        <c:lblAlgn val="ctr"/>
        <c:lblOffset val="100"/>
        <c:noMultiLvlLbl val="0"/>
      </c:catAx>
      <c:valAx>
        <c:axId val="308962223"/>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199574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פניות לבקשת התארחות</a:t>
            </a:r>
          </a:p>
        </c:rich>
      </c:tx>
      <c:layout>
        <c:manualLayout>
          <c:xMode val="edge"/>
          <c:yMode val="edge"/>
          <c:x val="0.31079577072899278"/>
          <c:y val="3.240740740740740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('פניות לבקשת התארחות'!$K$7,'פניות לבקשת התארחות'!$M$7)</c:f>
              <c:strCache>
                <c:ptCount val="2"/>
                <c:pt idx="0">
                  <c:v>סה"כ משימות לטיפול</c:v>
                </c:pt>
                <c:pt idx="1">
                  <c:v>סה"כ משימות</c:v>
                </c:pt>
              </c:strCache>
            </c:strRef>
          </c:cat>
          <c:val>
            <c:numRef>
              <c:f>('פניות לבקשת התארחות'!$K$8,'פניות לבקשת התארחות'!$M$8)</c:f>
              <c:numCache>
                <c:formatCode>#,##0</c:formatCode>
                <c:ptCount val="2"/>
                <c:pt idx="0">
                  <c:v>1</c:v>
                </c:pt>
                <c:pt idx="1">
                  <c:v>12</c:v>
                </c:pt>
              </c:numCache>
            </c:numRef>
          </c:val>
          <c:extLst>
            <c:ext xmlns:c16="http://schemas.microsoft.com/office/drawing/2014/chart" uri="{C3380CC4-5D6E-409C-BE32-E72D297353CC}">
              <c16:uniqueId val="{00000000-953F-495A-9E1B-38EA6B9F865A}"/>
            </c:ext>
          </c:extLst>
        </c:ser>
        <c:dLbls>
          <c:dLblPos val="outEnd"/>
          <c:showLegendKey val="0"/>
          <c:showVal val="1"/>
          <c:showCatName val="0"/>
          <c:showSerName val="0"/>
          <c:showPercent val="0"/>
          <c:showBubbleSize val="0"/>
        </c:dLbls>
        <c:gapWidth val="182"/>
        <c:axId val="67445215"/>
        <c:axId val="322726831"/>
      </c:barChart>
      <c:catAx>
        <c:axId val="67445215"/>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2726831"/>
        <c:crosses val="autoZero"/>
        <c:auto val="1"/>
        <c:lblAlgn val="ctr"/>
        <c:lblOffset val="100"/>
        <c:noMultiLvlLbl val="0"/>
      </c:catAx>
      <c:valAx>
        <c:axId val="322726831"/>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674452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פעילות חלוקת מזון וציוד</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('פעילות חלוקת מזון וציוד'!$H$7,'פעילות חלוקת מזון וציוד'!$J$7)</c:f>
              <c:strCache>
                <c:ptCount val="2"/>
                <c:pt idx="0">
                  <c:v>סה"כ משימות לטיפול</c:v>
                </c:pt>
                <c:pt idx="1">
                  <c:v>סה"כ משימות</c:v>
                </c:pt>
              </c:strCache>
            </c:strRef>
          </c:cat>
          <c:val>
            <c:numRef>
              <c:f>('פעילות חלוקת מזון וציוד'!$H$8,'פעילות חלוקת מזון וציוד'!$J$8)</c:f>
              <c:numCache>
                <c:formatCode>#,##0</c:formatCode>
                <c:ptCount val="2"/>
                <c:pt idx="0">
                  <c:v>9</c:v>
                </c:pt>
                <c:pt idx="1">
                  <c:v>11</c:v>
                </c:pt>
              </c:numCache>
            </c:numRef>
          </c:val>
          <c:extLst>
            <c:ext xmlns:c16="http://schemas.microsoft.com/office/drawing/2014/chart" uri="{C3380CC4-5D6E-409C-BE32-E72D297353CC}">
              <c16:uniqueId val="{00000000-EC18-4902-B60A-B09258B3BA12}"/>
            </c:ext>
          </c:extLst>
        </c:ser>
        <c:dLbls>
          <c:dLblPos val="outEnd"/>
          <c:showLegendKey val="0"/>
          <c:showVal val="1"/>
          <c:showCatName val="0"/>
          <c:showSerName val="0"/>
          <c:showPercent val="0"/>
          <c:showBubbleSize val="0"/>
        </c:dLbls>
        <c:gapWidth val="182"/>
        <c:axId val="67446175"/>
        <c:axId val="322717407"/>
      </c:barChart>
      <c:catAx>
        <c:axId val="67446175"/>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2717407"/>
        <c:crosses val="autoZero"/>
        <c:auto val="1"/>
        <c:lblAlgn val="ctr"/>
        <c:lblOffset val="100"/>
        <c:noMultiLvlLbl val="0"/>
      </c:catAx>
      <c:valAx>
        <c:axId val="322717407"/>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674461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פניות להצעת יוזמות קהילתיות</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('פניות להצעת יוזמות קהילתיות'!$I$7,'פניות להצעת יוזמות קהילתיות'!$K$7)</c:f>
              <c:strCache>
                <c:ptCount val="2"/>
                <c:pt idx="0">
                  <c:v>סה"כ משימות לטיפול</c:v>
                </c:pt>
                <c:pt idx="1">
                  <c:v>סה"כ משימות</c:v>
                </c:pt>
              </c:strCache>
            </c:strRef>
          </c:cat>
          <c:val>
            <c:numRef>
              <c:f>('פניות להצעת יוזמות קהילתיות'!$I$8,'פניות להצעת יוזמות קהילתיות'!$K$8)</c:f>
              <c:numCache>
                <c:formatCode>#,##0</c:formatCode>
                <c:ptCount val="2"/>
                <c:pt idx="0">
                  <c:v>6</c:v>
                </c:pt>
                <c:pt idx="1">
                  <c:v>9</c:v>
                </c:pt>
              </c:numCache>
            </c:numRef>
          </c:val>
          <c:extLst>
            <c:ext xmlns:c16="http://schemas.microsoft.com/office/drawing/2014/chart" uri="{C3380CC4-5D6E-409C-BE32-E72D297353CC}">
              <c16:uniqueId val="{00000000-E62B-4F25-B634-5D8BACC702A3}"/>
            </c:ext>
          </c:extLst>
        </c:ser>
        <c:dLbls>
          <c:dLblPos val="outEnd"/>
          <c:showLegendKey val="0"/>
          <c:showVal val="1"/>
          <c:showCatName val="0"/>
          <c:showSerName val="0"/>
          <c:showPercent val="0"/>
          <c:showBubbleSize val="0"/>
        </c:dLbls>
        <c:gapWidth val="182"/>
        <c:axId val="2140142896"/>
        <c:axId val="308963215"/>
      </c:barChart>
      <c:catAx>
        <c:axId val="2140142896"/>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08963215"/>
        <c:crosses val="autoZero"/>
        <c:auto val="1"/>
        <c:lblAlgn val="ctr"/>
        <c:lblOffset val="100"/>
        <c:noMultiLvlLbl val="0"/>
      </c:catAx>
      <c:valAx>
        <c:axId val="308963215"/>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2140142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בקשות לתמיכה / טיפול</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('בקשות לתמיכה_טיפול'!$J$7,'בקשות לתמיכה_טיפול'!$L$7)</c:f>
              <c:strCache>
                <c:ptCount val="2"/>
                <c:pt idx="0">
                  <c:v>סה"כ משימות לטיפול</c:v>
                </c:pt>
                <c:pt idx="1">
                  <c:v>סה"כ משימות</c:v>
                </c:pt>
              </c:strCache>
            </c:strRef>
          </c:cat>
          <c:val>
            <c:numRef>
              <c:f>('בקשות לתמיכה_טיפול'!$J$8,'בקשות לתמיכה_טיפול'!$L$8)</c:f>
              <c:numCache>
                <c:formatCode>#,##0</c:formatCode>
                <c:ptCount val="2"/>
                <c:pt idx="0">
                  <c:v>5</c:v>
                </c:pt>
                <c:pt idx="1">
                  <c:v>8</c:v>
                </c:pt>
              </c:numCache>
            </c:numRef>
          </c:val>
          <c:extLst>
            <c:ext xmlns:c16="http://schemas.microsoft.com/office/drawing/2014/chart" uri="{C3380CC4-5D6E-409C-BE32-E72D297353CC}">
              <c16:uniqueId val="{00000000-F7C8-4D91-B2FE-7D3CB1492747}"/>
            </c:ext>
          </c:extLst>
        </c:ser>
        <c:dLbls>
          <c:dLblPos val="outEnd"/>
          <c:showLegendKey val="0"/>
          <c:showVal val="1"/>
          <c:showCatName val="0"/>
          <c:showSerName val="0"/>
          <c:showPercent val="0"/>
          <c:showBubbleSize val="0"/>
        </c:dLbls>
        <c:gapWidth val="182"/>
        <c:axId val="59289167"/>
        <c:axId val="84638863"/>
      </c:barChart>
      <c:catAx>
        <c:axId val="59289167"/>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84638863"/>
        <c:crosses val="autoZero"/>
        <c:auto val="1"/>
        <c:lblAlgn val="ctr"/>
        <c:lblOffset val="100"/>
        <c:noMultiLvlLbl val="0"/>
      </c:catAx>
      <c:valAx>
        <c:axId val="84638863"/>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59289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פניות מצוקה</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('פניות מצוקה'!$J$7,'פניות מצוקה'!$L$7)</c:f>
              <c:strCache>
                <c:ptCount val="2"/>
                <c:pt idx="0">
                  <c:v>סה"כ משימות לטיפול</c:v>
                </c:pt>
                <c:pt idx="1">
                  <c:v>סה"כ משימות</c:v>
                </c:pt>
              </c:strCache>
            </c:strRef>
          </c:cat>
          <c:val>
            <c:numRef>
              <c:f>('פניות מצוקה'!$J$8,'פניות מצוקה'!$L$8)</c:f>
              <c:numCache>
                <c:formatCode>#,##0</c:formatCode>
                <c:ptCount val="2"/>
                <c:pt idx="0">
                  <c:v>3</c:v>
                </c:pt>
                <c:pt idx="1">
                  <c:v>15</c:v>
                </c:pt>
              </c:numCache>
            </c:numRef>
          </c:val>
          <c:extLst>
            <c:ext xmlns:c16="http://schemas.microsoft.com/office/drawing/2014/chart" uri="{C3380CC4-5D6E-409C-BE32-E72D297353CC}">
              <c16:uniqueId val="{00000000-E876-4570-BAAB-E0C4A76857B6}"/>
            </c:ext>
          </c:extLst>
        </c:ser>
        <c:dLbls>
          <c:dLblPos val="outEnd"/>
          <c:showLegendKey val="0"/>
          <c:showVal val="1"/>
          <c:showCatName val="0"/>
          <c:showSerName val="0"/>
          <c:showPercent val="0"/>
          <c:showBubbleSize val="0"/>
        </c:dLbls>
        <c:gapWidth val="182"/>
        <c:axId val="67452415"/>
        <c:axId val="322726335"/>
      </c:barChart>
      <c:catAx>
        <c:axId val="67452415"/>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2726335"/>
        <c:crosses val="autoZero"/>
        <c:auto val="1"/>
        <c:lblAlgn val="ctr"/>
        <c:lblOffset val="100"/>
        <c:noMultiLvlLbl val="0"/>
      </c:catAx>
      <c:valAx>
        <c:axId val="322726335"/>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674524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משפחות שהתפנו למועצה</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('משפחות שהתפנו למועצה'!$J$7,'משפחות שהתפנו למועצה'!$L$7)</c:f>
              <c:strCache>
                <c:ptCount val="2"/>
                <c:pt idx="0">
                  <c:v>סה"כ משימות לטיפול</c:v>
                </c:pt>
                <c:pt idx="1">
                  <c:v>סה"כ משימות</c:v>
                </c:pt>
              </c:strCache>
            </c:strRef>
          </c:cat>
          <c:val>
            <c:numRef>
              <c:f>('משפחות שהתפנו למועצה'!$J$8,'משפחות שהתפנו למועצה'!$L$8)</c:f>
              <c:numCache>
                <c:formatCode>#,##0</c:formatCode>
                <c:ptCount val="2"/>
                <c:pt idx="0">
                  <c:v>1</c:v>
                </c:pt>
                <c:pt idx="1">
                  <c:v>12</c:v>
                </c:pt>
              </c:numCache>
            </c:numRef>
          </c:val>
          <c:extLst>
            <c:ext xmlns:c16="http://schemas.microsoft.com/office/drawing/2014/chart" uri="{C3380CC4-5D6E-409C-BE32-E72D297353CC}">
              <c16:uniqueId val="{00000000-E28C-4BAB-A8AC-62FADE2A991E}"/>
            </c:ext>
          </c:extLst>
        </c:ser>
        <c:dLbls>
          <c:dLblPos val="outEnd"/>
          <c:showLegendKey val="0"/>
          <c:showVal val="1"/>
          <c:showCatName val="0"/>
          <c:showSerName val="0"/>
          <c:showPercent val="0"/>
          <c:showBubbleSize val="0"/>
        </c:dLbls>
        <c:gapWidth val="182"/>
        <c:axId val="203162191"/>
        <c:axId val="38578015"/>
      </c:barChart>
      <c:catAx>
        <c:axId val="203162191"/>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8578015"/>
        <c:crosses val="autoZero"/>
        <c:auto val="1"/>
        <c:lblAlgn val="ctr"/>
        <c:lblOffset val="100"/>
        <c:noMultiLvlLbl val="0"/>
      </c:catAx>
      <c:valAx>
        <c:axId val="38578015"/>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2031621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מקרי רווחה שנקלטו</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('מקרי רווחה שנקלטו'!$L$7,'מקרי רווחה שנקלטו'!$N$7)</c:f>
              <c:strCache>
                <c:ptCount val="2"/>
                <c:pt idx="0">
                  <c:v>סה"כ משימות לטיפול</c:v>
                </c:pt>
                <c:pt idx="1">
                  <c:v>סה"כ משימות</c:v>
                </c:pt>
              </c:strCache>
            </c:strRef>
          </c:cat>
          <c:val>
            <c:numRef>
              <c:f>('מקרי רווחה שנקלטו'!$L$8,'מקרי רווחה שנקלטו'!$N$8)</c:f>
              <c:numCache>
                <c:formatCode>#,##0</c:formatCode>
                <c:ptCount val="2"/>
                <c:pt idx="0">
                  <c:v>4</c:v>
                </c:pt>
                <c:pt idx="1">
                  <c:v>14</c:v>
                </c:pt>
              </c:numCache>
            </c:numRef>
          </c:val>
          <c:extLst>
            <c:ext xmlns:c16="http://schemas.microsoft.com/office/drawing/2014/chart" uri="{C3380CC4-5D6E-409C-BE32-E72D297353CC}">
              <c16:uniqueId val="{00000000-5EFB-4A8E-A8CC-E59A7B82547A}"/>
            </c:ext>
          </c:extLst>
        </c:ser>
        <c:dLbls>
          <c:dLblPos val="outEnd"/>
          <c:showLegendKey val="0"/>
          <c:showVal val="1"/>
          <c:showCatName val="0"/>
          <c:showSerName val="0"/>
          <c:showPercent val="0"/>
          <c:showBubbleSize val="0"/>
        </c:dLbls>
        <c:gapWidth val="182"/>
        <c:axId val="70817519"/>
        <c:axId val="90063007"/>
      </c:barChart>
      <c:catAx>
        <c:axId val="70817519"/>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90063007"/>
        <c:crosses val="autoZero"/>
        <c:auto val="1"/>
        <c:lblAlgn val="ctr"/>
        <c:lblOffset val="100"/>
        <c:noMultiLvlLbl val="0"/>
      </c:catAx>
      <c:valAx>
        <c:axId val="90063007"/>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708175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סטטוס מקלטים תרשים</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('סטטוס מקלטים'!$H$7,'סטטוס מקלטים'!$J$7)</c:f>
              <c:strCache>
                <c:ptCount val="2"/>
                <c:pt idx="0">
                  <c:v>סה"כ משימות לטיפול</c:v>
                </c:pt>
                <c:pt idx="1">
                  <c:v>סה"כ משימות</c:v>
                </c:pt>
              </c:strCache>
            </c:strRef>
          </c:cat>
          <c:val>
            <c:numRef>
              <c:f>('סטטוס מקלטים'!$H$8,'סטטוס מקלטים'!$J$8)</c:f>
              <c:numCache>
                <c:formatCode>#,##0</c:formatCode>
                <c:ptCount val="2"/>
                <c:pt idx="0">
                  <c:v>6</c:v>
                </c:pt>
                <c:pt idx="1">
                  <c:v>11</c:v>
                </c:pt>
              </c:numCache>
            </c:numRef>
          </c:val>
          <c:extLst>
            <c:ext xmlns:c16="http://schemas.microsoft.com/office/drawing/2014/chart" uri="{C3380CC4-5D6E-409C-BE32-E72D297353CC}">
              <c16:uniqueId val="{00000000-AE93-4D09-953B-36B5532D4678}"/>
            </c:ext>
          </c:extLst>
        </c:ser>
        <c:dLbls>
          <c:dLblPos val="outEnd"/>
          <c:showLegendKey val="0"/>
          <c:showVal val="1"/>
          <c:showCatName val="0"/>
          <c:showSerName val="0"/>
          <c:showPercent val="0"/>
          <c:showBubbleSize val="0"/>
        </c:dLbls>
        <c:gapWidth val="182"/>
        <c:axId val="1287340128"/>
        <c:axId val="411984223"/>
      </c:barChart>
      <c:catAx>
        <c:axId val="1287340128"/>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11984223"/>
        <c:crosses val="autoZero"/>
        <c:auto val="1"/>
        <c:lblAlgn val="ctr"/>
        <c:lblOffset val="100"/>
        <c:noMultiLvlLbl val="0"/>
      </c:catAx>
      <c:valAx>
        <c:axId val="411984223"/>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2873401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סך תרומות</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('סך תרומות'!$J$7,'סך תרומות'!$L$7)</c:f>
              <c:strCache>
                <c:ptCount val="2"/>
                <c:pt idx="0">
                  <c:v>סה"כ משימות לטיפול</c:v>
                </c:pt>
                <c:pt idx="1">
                  <c:v>סה"כ משימות</c:v>
                </c:pt>
              </c:strCache>
            </c:strRef>
          </c:cat>
          <c:val>
            <c:numRef>
              <c:f>('סך תרומות'!$J$8,'סך תרומות'!$L$8)</c:f>
              <c:numCache>
                <c:formatCode>#,##0</c:formatCode>
                <c:ptCount val="2"/>
                <c:pt idx="0">
                  <c:v>2</c:v>
                </c:pt>
                <c:pt idx="1">
                  <c:v>16</c:v>
                </c:pt>
              </c:numCache>
            </c:numRef>
          </c:val>
          <c:extLst>
            <c:ext xmlns:c16="http://schemas.microsoft.com/office/drawing/2014/chart" uri="{C3380CC4-5D6E-409C-BE32-E72D297353CC}">
              <c16:uniqueId val="{00000000-20EE-4093-A933-6D8B38DB6FB5}"/>
            </c:ext>
          </c:extLst>
        </c:ser>
        <c:dLbls>
          <c:dLblPos val="outEnd"/>
          <c:showLegendKey val="0"/>
          <c:showVal val="1"/>
          <c:showCatName val="0"/>
          <c:showSerName val="0"/>
          <c:showPercent val="0"/>
          <c:showBubbleSize val="0"/>
        </c:dLbls>
        <c:gapWidth val="182"/>
        <c:axId val="123981759"/>
        <c:axId val="1406728672"/>
      </c:barChart>
      <c:catAx>
        <c:axId val="123981759"/>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406728672"/>
        <c:crosses val="autoZero"/>
        <c:auto val="1"/>
        <c:lblAlgn val="ctr"/>
        <c:lblOffset val="100"/>
        <c:noMultiLvlLbl val="0"/>
      </c:catAx>
      <c:valAx>
        <c:axId val="1406728672"/>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239817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e-IL"/>
              <a:t>בקשות להסעת חיילים</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('בקשות להסעת חיילים'!$H$7,'בקשות להסעת חיילים'!$J$7)</c:f>
              <c:strCache>
                <c:ptCount val="2"/>
                <c:pt idx="0">
                  <c:v>סה"כ משימות לטיפול</c:v>
                </c:pt>
                <c:pt idx="1">
                  <c:v>סה"כ משימות</c:v>
                </c:pt>
              </c:strCache>
            </c:strRef>
          </c:cat>
          <c:val>
            <c:numRef>
              <c:f>('בקשות להסעת חיילים'!$H$8,'בקשות להסעת חיילים'!$J$8)</c:f>
              <c:numCache>
                <c:formatCode>#,##0</c:formatCode>
                <c:ptCount val="2"/>
                <c:pt idx="0">
                  <c:v>5</c:v>
                </c:pt>
                <c:pt idx="1">
                  <c:v>12</c:v>
                </c:pt>
              </c:numCache>
            </c:numRef>
          </c:val>
          <c:extLst>
            <c:ext xmlns:c16="http://schemas.microsoft.com/office/drawing/2014/chart" uri="{C3380CC4-5D6E-409C-BE32-E72D297353CC}">
              <c16:uniqueId val="{00000000-3B3A-4844-9EE7-2FADC521A8E5}"/>
            </c:ext>
          </c:extLst>
        </c:ser>
        <c:dLbls>
          <c:dLblPos val="outEnd"/>
          <c:showLegendKey val="0"/>
          <c:showVal val="1"/>
          <c:showCatName val="0"/>
          <c:showSerName val="0"/>
          <c:showPercent val="0"/>
          <c:showBubbleSize val="0"/>
        </c:dLbls>
        <c:gapWidth val="182"/>
        <c:axId val="70822319"/>
        <c:axId val="411969839"/>
      </c:barChart>
      <c:catAx>
        <c:axId val="70822319"/>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11969839"/>
        <c:crosses val="autoZero"/>
        <c:auto val="1"/>
        <c:lblAlgn val="ctr"/>
        <c:lblOffset val="100"/>
        <c:noMultiLvlLbl val="0"/>
      </c:catAx>
      <c:valAx>
        <c:axId val="411969839"/>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708223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פצועים</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(פצועים!$L$8,פצועים!$N$8)</c:f>
              <c:strCache>
                <c:ptCount val="2"/>
                <c:pt idx="0">
                  <c:v>סה"כ משימות לטיפול</c:v>
                </c:pt>
                <c:pt idx="1">
                  <c:v>סה"כ משימות</c:v>
                </c:pt>
              </c:strCache>
            </c:strRef>
          </c:cat>
          <c:val>
            <c:numRef>
              <c:f>(פצועים!$L$9,פצועים!$N$9)</c:f>
              <c:numCache>
                <c:formatCode>#,##0</c:formatCode>
                <c:ptCount val="2"/>
                <c:pt idx="0">
                  <c:v>6</c:v>
                </c:pt>
                <c:pt idx="1">
                  <c:v>11</c:v>
                </c:pt>
              </c:numCache>
            </c:numRef>
          </c:val>
          <c:extLst>
            <c:ext xmlns:c16="http://schemas.microsoft.com/office/drawing/2014/chart" uri="{C3380CC4-5D6E-409C-BE32-E72D297353CC}">
              <c16:uniqueId val="{00000000-DBCF-4D68-A69D-037FFBC07CF9}"/>
            </c:ext>
          </c:extLst>
        </c:ser>
        <c:dLbls>
          <c:dLblPos val="outEnd"/>
          <c:showLegendKey val="0"/>
          <c:showVal val="1"/>
          <c:showCatName val="0"/>
          <c:showSerName val="0"/>
          <c:showPercent val="0"/>
          <c:showBubbleSize val="0"/>
        </c:dLbls>
        <c:gapWidth val="182"/>
        <c:axId val="104456672"/>
        <c:axId val="323193631"/>
      </c:barChart>
      <c:catAx>
        <c:axId val="104456672"/>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3193631"/>
        <c:crosses val="autoZero"/>
        <c:auto val="1"/>
        <c:lblAlgn val="ctr"/>
        <c:lblOffset val="100"/>
        <c:noMultiLvlLbl val="0"/>
      </c:catAx>
      <c:valAx>
        <c:axId val="323193631"/>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044566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נעדרים</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cat>
            <c:strRef>
              <c:f>(נעדרים!$K$7,נעדרים!$M$7)</c:f>
              <c:strCache>
                <c:ptCount val="2"/>
                <c:pt idx="0">
                  <c:v>סה"כ משימות לטיפול</c:v>
                </c:pt>
                <c:pt idx="1">
                  <c:v>סה"כ משימות</c:v>
                </c:pt>
              </c:strCache>
            </c:strRef>
          </c:cat>
          <c:val>
            <c:numRef>
              <c:f>(נעדרים!$K$8,נעדרים!$M$8)</c:f>
              <c:numCache>
                <c:formatCode>#,##0</c:formatCode>
                <c:ptCount val="2"/>
                <c:pt idx="0">
                  <c:v>2</c:v>
                </c:pt>
                <c:pt idx="1">
                  <c:v>12</c:v>
                </c:pt>
              </c:numCache>
            </c:numRef>
          </c:val>
          <c:extLst>
            <c:ext xmlns:c16="http://schemas.microsoft.com/office/drawing/2014/chart" uri="{C3380CC4-5D6E-409C-BE32-E72D297353CC}">
              <c16:uniqueId val="{00000000-01D0-48F4-B2DF-AD6A1EEDC58A}"/>
            </c:ext>
          </c:extLst>
        </c:ser>
        <c:dLbls>
          <c:showLegendKey val="0"/>
          <c:showVal val="0"/>
          <c:showCatName val="0"/>
          <c:showSerName val="0"/>
          <c:showPercent val="0"/>
          <c:showBubbleSize val="0"/>
        </c:dLbls>
        <c:gapWidth val="182"/>
        <c:axId val="123992319"/>
        <c:axId val="323201071"/>
      </c:barChart>
      <c:catAx>
        <c:axId val="123992319"/>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3201071"/>
        <c:crosses val="autoZero"/>
        <c:auto val="1"/>
        <c:lblAlgn val="ctr"/>
        <c:lblOffset val="100"/>
        <c:noMultiLvlLbl val="0"/>
      </c:catAx>
      <c:valAx>
        <c:axId val="323201071"/>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239923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אירועי ביטחון</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('אירועי ביטחון'!$H$8,'אירועי ביטחון'!$J$8)</c:f>
              <c:strCache>
                <c:ptCount val="2"/>
                <c:pt idx="0">
                  <c:v>סה"כ משימות לטיפול</c:v>
                </c:pt>
                <c:pt idx="1">
                  <c:v>סה"כ משימות</c:v>
                </c:pt>
              </c:strCache>
            </c:strRef>
          </c:cat>
          <c:val>
            <c:numRef>
              <c:f>('אירועי ביטחון'!$H$9,'אירועי ביטחון'!$J$9)</c:f>
              <c:numCache>
                <c:formatCode>#,##0</c:formatCode>
                <c:ptCount val="2"/>
                <c:pt idx="0">
                  <c:v>3</c:v>
                </c:pt>
                <c:pt idx="1">
                  <c:v>12</c:v>
                </c:pt>
              </c:numCache>
            </c:numRef>
          </c:val>
          <c:extLst>
            <c:ext xmlns:c16="http://schemas.microsoft.com/office/drawing/2014/chart" uri="{C3380CC4-5D6E-409C-BE32-E72D297353CC}">
              <c16:uniqueId val="{00000000-903F-4571-8286-DE64CB2AF0F1}"/>
            </c:ext>
          </c:extLst>
        </c:ser>
        <c:dLbls>
          <c:dLblPos val="outEnd"/>
          <c:showLegendKey val="0"/>
          <c:showVal val="1"/>
          <c:showCatName val="0"/>
          <c:showSerName val="0"/>
          <c:showPercent val="0"/>
          <c:showBubbleSize val="0"/>
        </c:dLbls>
        <c:gapWidth val="182"/>
        <c:axId val="40428895"/>
        <c:axId val="325195055"/>
      </c:barChart>
      <c:catAx>
        <c:axId val="40428895"/>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5195055"/>
        <c:crosses val="autoZero"/>
        <c:auto val="1"/>
        <c:lblAlgn val="ctr"/>
        <c:lblOffset val="100"/>
        <c:noMultiLvlLbl val="0"/>
      </c:catAx>
      <c:valAx>
        <c:axId val="325195055"/>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404288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אזעקות/ יירוטים/ נפילות/ פגיעות</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('אזעקות_ יירוטים_ נפילות_ פגיעות'!$H$7,'אזעקות_ יירוטים_ נפילות_ פגיעות'!$J$7)</c:f>
              <c:strCache>
                <c:ptCount val="2"/>
                <c:pt idx="0">
                  <c:v>סה"כ משימות לטיפול</c:v>
                </c:pt>
                <c:pt idx="1">
                  <c:v>סה"כ משימות</c:v>
                </c:pt>
              </c:strCache>
            </c:strRef>
          </c:cat>
          <c:val>
            <c:numRef>
              <c:f>('אזעקות_ יירוטים_ נפילות_ פגיעות'!$H$8,'אזעקות_ יירוטים_ נפילות_ פגיעות'!$J$8)</c:f>
              <c:numCache>
                <c:formatCode>#,##0</c:formatCode>
                <c:ptCount val="2"/>
                <c:pt idx="0">
                  <c:v>9</c:v>
                </c:pt>
                <c:pt idx="1">
                  <c:v>12</c:v>
                </c:pt>
              </c:numCache>
            </c:numRef>
          </c:val>
          <c:extLst>
            <c:ext xmlns:c16="http://schemas.microsoft.com/office/drawing/2014/chart" uri="{C3380CC4-5D6E-409C-BE32-E72D297353CC}">
              <c16:uniqueId val="{00000000-0D9C-4B0A-922E-8B51CE20B64F}"/>
            </c:ext>
          </c:extLst>
        </c:ser>
        <c:dLbls>
          <c:dLblPos val="outEnd"/>
          <c:showLegendKey val="0"/>
          <c:showVal val="1"/>
          <c:showCatName val="0"/>
          <c:showSerName val="0"/>
          <c:showPercent val="0"/>
          <c:showBubbleSize val="0"/>
        </c:dLbls>
        <c:gapWidth val="182"/>
        <c:axId val="123980799"/>
        <c:axId val="879143327"/>
      </c:barChart>
      <c:catAx>
        <c:axId val="123980799"/>
        <c:scaling>
          <c:orientation val="minMax"/>
        </c:scaling>
        <c:delete val="0"/>
        <c:axPos val="r"/>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879143327"/>
        <c:crosses val="autoZero"/>
        <c:auto val="1"/>
        <c:lblAlgn val="ctr"/>
        <c:lblOffset val="100"/>
        <c:noMultiLvlLbl val="0"/>
      </c:catAx>
      <c:valAx>
        <c:axId val="879143327"/>
        <c:scaling>
          <c:orientation val="maxMin"/>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239807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פריסת כוחות</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col"/>
        <c:grouping val="stacked"/>
        <c:varyColors val="0"/>
        <c:ser>
          <c:idx val="0"/>
          <c:order val="0"/>
          <c:spPr>
            <a:solidFill>
              <a:schemeClr val="accent1"/>
            </a:solidFill>
            <a:ln>
              <a:noFill/>
            </a:ln>
            <a:effectLst/>
          </c:spPr>
          <c:invertIfNegative val="0"/>
          <c:dLbls>
            <c:dLbl>
              <c:idx val="0"/>
              <c:layout>
                <c:manualLayout>
                  <c:x val="-5.5555555555555558E-3"/>
                  <c:y val="-0.3657407407407408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45-4AA2-8077-7145F2ACDF0A}"/>
                </c:ext>
              </c:extLst>
            </c:dLbl>
            <c:dLbl>
              <c:idx val="1"/>
              <c:layout>
                <c:manualLayout>
                  <c:x val="-2.7775590551181104E-3"/>
                  <c:y val="-0.3981481481481481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45-4AA2-8077-7145F2ACDF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'פריסת כוחות לפי יישובים'!$H$7:$I$7</c:f>
              <c:strCache>
                <c:ptCount val="2"/>
                <c:pt idx="0">
                  <c:v>סה"כ סד"כ נדרש</c:v>
                </c:pt>
                <c:pt idx="1">
                  <c:v>סה"כ סד"כ קיים</c:v>
                </c:pt>
              </c:strCache>
            </c:strRef>
          </c:cat>
          <c:val>
            <c:numRef>
              <c:f>'פריסת כוחות לפי יישובים'!$H$8:$I$8</c:f>
              <c:numCache>
                <c:formatCode>General</c:formatCode>
                <c:ptCount val="2"/>
                <c:pt idx="0">
                  <c:v>215</c:v>
                </c:pt>
                <c:pt idx="1">
                  <c:v>237</c:v>
                </c:pt>
              </c:numCache>
            </c:numRef>
          </c:val>
          <c:extLst>
            <c:ext xmlns:c16="http://schemas.microsoft.com/office/drawing/2014/chart" uri="{C3380CC4-5D6E-409C-BE32-E72D297353CC}">
              <c16:uniqueId val="{00000000-4345-4AA2-8077-7145F2ACDF0A}"/>
            </c:ext>
          </c:extLst>
        </c:ser>
        <c:dLbls>
          <c:showLegendKey val="0"/>
          <c:showVal val="0"/>
          <c:showCatName val="0"/>
          <c:showSerName val="0"/>
          <c:showPercent val="0"/>
          <c:showBubbleSize val="0"/>
        </c:dLbls>
        <c:gapWidth val="150"/>
        <c:overlap val="100"/>
        <c:axId val="97355455"/>
        <c:axId val="879152255"/>
      </c:barChart>
      <c:catAx>
        <c:axId val="97355455"/>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879152255"/>
        <c:crosses val="autoZero"/>
        <c:auto val="1"/>
        <c:lblAlgn val="ctr"/>
        <c:lblOffset val="100"/>
        <c:noMultiLvlLbl val="0"/>
      </c:catAx>
      <c:valAx>
        <c:axId val="879152255"/>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9735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פריסת שיטור</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'פריסת שוטרים לפי יישובים'!$H$9:$I$9</c:f>
              <c:strCache>
                <c:ptCount val="2"/>
                <c:pt idx="0">
                  <c:v>סה"כ  סד"כ נדרש</c:v>
                </c:pt>
                <c:pt idx="1">
                  <c:v>סה"כ  סד"כ קיים</c:v>
                </c:pt>
              </c:strCache>
            </c:strRef>
          </c:cat>
          <c:val>
            <c:numRef>
              <c:f>('פריסת שוטרים לפי יישובים'!$H$10,'פריסת שוטרים לפי יישובים'!$I$10)</c:f>
              <c:numCache>
                <c:formatCode>General</c:formatCode>
                <c:ptCount val="2"/>
                <c:pt idx="0">
                  <c:v>285</c:v>
                </c:pt>
                <c:pt idx="1">
                  <c:v>250</c:v>
                </c:pt>
              </c:numCache>
            </c:numRef>
          </c:val>
          <c:extLst>
            <c:ext xmlns:c16="http://schemas.microsoft.com/office/drawing/2014/chart" uri="{C3380CC4-5D6E-409C-BE32-E72D297353CC}">
              <c16:uniqueId val="{00000000-E654-4C87-B3FB-A29BF4B13A45}"/>
            </c:ext>
          </c:extLst>
        </c:ser>
        <c:dLbls>
          <c:dLblPos val="outEnd"/>
          <c:showLegendKey val="0"/>
          <c:showVal val="1"/>
          <c:showCatName val="0"/>
          <c:showSerName val="0"/>
          <c:showPercent val="0"/>
          <c:showBubbleSize val="0"/>
        </c:dLbls>
        <c:gapWidth val="219"/>
        <c:overlap val="-27"/>
        <c:axId val="123987039"/>
        <c:axId val="323194127"/>
      </c:barChart>
      <c:catAx>
        <c:axId val="12398703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3194127"/>
        <c:crosses val="autoZero"/>
        <c:auto val="1"/>
        <c:lblAlgn val="ctr"/>
        <c:lblOffset val="100"/>
        <c:noMultiLvlLbl val="0"/>
      </c:catAx>
      <c:valAx>
        <c:axId val="323194127"/>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239870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he-IL" b="1"/>
              <a:t>כיתות כוננות</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he-I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'כיתות כוננות לפי יישובים'!$H$7:$I$7</c:f>
              <c:strCache>
                <c:ptCount val="2"/>
                <c:pt idx="0">
                  <c:v>סה"כ סד"כ נדרש</c:v>
                </c:pt>
                <c:pt idx="1">
                  <c:v>סה"כ סד"כ קיים</c:v>
                </c:pt>
              </c:strCache>
            </c:strRef>
          </c:cat>
          <c:val>
            <c:numRef>
              <c:f>('כיתות כוננות לפי יישובים'!$H$8,'כיתות כוננות לפי יישובים'!$I$8)</c:f>
              <c:numCache>
                <c:formatCode>General</c:formatCode>
                <c:ptCount val="2"/>
                <c:pt idx="0">
                  <c:v>275</c:v>
                </c:pt>
                <c:pt idx="1">
                  <c:v>191</c:v>
                </c:pt>
              </c:numCache>
            </c:numRef>
          </c:val>
          <c:extLst>
            <c:ext xmlns:c16="http://schemas.microsoft.com/office/drawing/2014/chart" uri="{C3380CC4-5D6E-409C-BE32-E72D297353CC}">
              <c16:uniqueId val="{00000000-9B3D-46F0-A2E2-52147B4E5022}"/>
            </c:ext>
          </c:extLst>
        </c:ser>
        <c:dLbls>
          <c:dLblPos val="outEnd"/>
          <c:showLegendKey val="0"/>
          <c:showVal val="1"/>
          <c:showCatName val="0"/>
          <c:showSerName val="0"/>
          <c:showPercent val="0"/>
          <c:showBubbleSize val="0"/>
        </c:dLbls>
        <c:gapWidth val="219"/>
        <c:overlap val="-27"/>
        <c:axId val="123987999"/>
        <c:axId val="323212975"/>
      </c:barChart>
      <c:catAx>
        <c:axId val="123987999"/>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323212975"/>
        <c:crosses val="autoZero"/>
        <c:auto val="1"/>
        <c:lblAlgn val="ctr"/>
        <c:lblOffset val="100"/>
        <c:noMultiLvlLbl val="0"/>
      </c:catAx>
      <c:valAx>
        <c:axId val="323212975"/>
        <c:scaling>
          <c:orientation val="minMax"/>
        </c:scaling>
        <c:delete val="0"/>
        <c:axPos val="r"/>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e-IL"/>
          </a:p>
        </c:txPr>
        <c:crossAx val="1239879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9D8456B-17F7-4D2A-8CD6-B7C568F23AB3}" type="doc">
      <dgm:prSet loTypeId="urn:microsoft.com/office/officeart/2005/8/layout/hierarchy1" loCatId="hierarchy" qsTypeId="urn:microsoft.com/office/officeart/2005/8/quickstyle/simple1" qsCatId="simple" csTypeId="urn:microsoft.com/office/officeart/2005/8/colors/accent1_2" csCatId="accent1" phldr="1"/>
      <dgm:spPr/>
      <dgm:t>
        <a:bodyPr/>
        <a:lstStyle/>
        <a:p>
          <a:pPr rtl="1"/>
          <a:endParaRPr lang="he-IL"/>
        </a:p>
      </dgm:t>
    </dgm:pt>
    <dgm:pt modelId="{4F88CB62-036C-4C85-838E-75ED123F9EC2}">
      <dgm:prSet phldrT="[טקסט]" custT="1"/>
      <dgm:spPr>
        <a:ln>
          <a:solidFill>
            <a:srgbClr val="00B050"/>
          </a:solidFill>
        </a:ln>
      </dgm:spPr>
      <dgm:t>
        <a:bodyPr/>
        <a:lstStyle/>
        <a:p>
          <a:pPr rtl="1"/>
          <a:r>
            <a:rPr lang="he-IL" sz="1500" b="1"/>
            <a:t>מצוינות אכיפת בנייה</a:t>
          </a:r>
        </a:p>
      </dgm:t>
    </dgm:pt>
    <dgm:pt modelId="{9E996C88-76A9-437E-A664-EEF8AEE168F6}" type="parTrans" cxnId="{ECB382B4-5415-44E2-8ABE-7B36F179B65C}">
      <dgm:prSet/>
      <dgm:spPr/>
      <dgm:t>
        <a:bodyPr/>
        <a:lstStyle/>
        <a:p>
          <a:pPr rtl="1"/>
          <a:endParaRPr lang="he-IL" sz="1000"/>
        </a:p>
      </dgm:t>
    </dgm:pt>
    <dgm:pt modelId="{DEE74C84-9FD9-45EB-A493-470F60997427}" type="sibTrans" cxnId="{ECB382B4-5415-44E2-8ABE-7B36F179B65C}">
      <dgm:prSet/>
      <dgm:spPr/>
      <dgm:t>
        <a:bodyPr/>
        <a:lstStyle/>
        <a:p>
          <a:pPr rtl="1"/>
          <a:endParaRPr lang="he-IL" sz="1000"/>
        </a:p>
      </dgm:t>
    </dgm:pt>
    <dgm:pt modelId="{F4E6F1F7-81C5-42BD-B54F-7EC0C90F002D}">
      <dgm:prSet phldrT="[טקסט]" custT="1"/>
      <dgm:spPr>
        <a:ln>
          <a:solidFill>
            <a:srgbClr val="92D050"/>
          </a:solidFill>
        </a:ln>
      </dgm:spPr>
      <dgm:t>
        <a:bodyPr/>
        <a:lstStyle/>
        <a:p>
          <a:pPr rtl="1"/>
          <a:r>
            <a:rPr lang="he-IL" sz="1300" b="1"/>
            <a:t>תוצאות לעיר ולתושב</a:t>
          </a:r>
        </a:p>
      </dgm:t>
    </dgm:pt>
    <dgm:pt modelId="{6F25C857-9F1A-43E7-A434-D2C14C4600BD}" type="parTrans" cxnId="{5C20B040-9ECA-433F-9416-FECF1819465B}">
      <dgm:prSet/>
      <dgm:spPr/>
      <dgm:t>
        <a:bodyPr/>
        <a:lstStyle/>
        <a:p>
          <a:pPr rtl="1"/>
          <a:endParaRPr lang="he-IL" sz="1000"/>
        </a:p>
      </dgm:t>
    </dgm:pt>
    <dgm:pt modelId="{6ADE0569-C940-49ED-90E6-377EB6358A67}" type="sibTrans" cxnId="{5C20B040-9ECA-433F-9416-FECF1819465B}">
      <dgm:prSet/>
      <dgm:spPr/>
      <dgm:t>
        <a:bodyPr/>
        <a:lstStyle/>
        <a:p>
          <a:pPr rtl="1"/>
          <a:endParaRPr lang="he-IL" sz="1000"/>
        </a:p>
      </dgm:t>
    </dgm:pt>
    <dgm:pt modelId="{D9DD08E6-E593-4020-9762-92B881C0E78D}">
      <dgm:prSet phldrT="[טקסט]" custT="1"/>
      <dgm:spPr/>
      <dgm:t>
        <a:bodyPr/>
        <a:lstStyle/>
        <a:p>
          <a:pPr rtl="1"/>
          <a:r>
            <a:rPr lang="he-IL" sz="1200"/>
            <a:t>שיעור תלונות הציבור על עבירות בדגש גבוה לאכיפה</a:t>
          </a:r>
        </a:p>
      </dgm:t>
    </dgm:pt>
    <dgm:pt modelId="{798334BE-77AB-4231-AC37-1C41DF26FE71}" type="parTrans" cxnId="{F7108A3E-8225-4F79-A8EA-AFB8A71B15FB}">
      <dgm:prSet/>
      <dgm:spPr/>
      <dgm:t>
        <a:bodyPr/>
        <a:lstStyle/>
        <a:p>
          <a:pPr rtl="1"/>
          <a:endParaRPr lang="he-IL" sz="1000"/>
        </a:p>
      </dgm:t>
    </dgm:pt>
    <dgm:pt modelId="{16BB0453-99DA-40FD-9208-B969FF010F38}" type="sibTrans" cxnId="{F7108A3E-8225-4F79-A8EA-AFB8A71B15FB}">
      <dgm:prSet/>
      <dgm:spPr/>
      <dgm:t>
        <a:bodyPr/>
        <a:lstStyle/>
        <a:p>
          <a:pPr rtl="1"/>
          <a:endParaRPr lang="he-IL" sz="1000"/>
        </a:p>
      </dgm:t>
    </dgm:pt>
    <dgm:pt modelId="{8BAFC28B-BD37-450B-8285-FFC9D2D1E19C}">
      <dgm:prSet phldrT="[טקסט]" custT="1"/>
      <dgm:spPr>
        <a:ln>
          <a:solidFill>
            <a:srgbClr val="92D050"/>
          </a:solidFill>
        </a:ln>
      </dgm:spPr>
      <dgm:t>
        <a:bodyPr/>
        <a:lstStyle/>
        <a:p>
          <a:pPr rtl="1"/>
          <a:r>
            <a:rPr lang="he-IL" sz="1300" b="1"/>
            <a:t>תשתיות מדיניות אכיפה</a:t>
          </a:r>
        </a:p>
      </dgm:t>
    </dgm:pt>
    <dgm:pt modelId="{6488AE83-6E32-4036-A457-BBAA8430C467}" type="parTrans" cxnId="{2C505758-ACD6-469E-A140-DF8C61653CB5}">
      <dgm:prSet/>
      <dgm:spPr/>
      <dgm:t>
        <a:bodyPr/>
        <a:lstStyle/>
        <a:p>
          <a:pPr rtl="1"/>
          <a:endParaRPr lang="he-IL" sz="1000"/>
        </a:p>
      </dgm:t>
    </dgm:pt>
    <dgm:pt modelId="{B45DA22A-B64B-4139-A647-133198AACE21}" type="sibTrans" cxnId="{2C505758-ACD6-469E-A140-DF8C61653CB5}">
      <dgm:prSet/>
      <dgm:spPr/>
      <dgm:t>
        <a:bodyPr/>
        <a:lstStyle/>
        <a:p>
          <a:pPr rtl="1"/>
          <a:endParaRPr lang="he-IL" sz="1000"/>
        </a:p>
      </dgm:t>
    </dgm:pt>
    <dgm:pt modelId="{2D1D157F-AEA5-4134-B5B5-BF15D9DD8031}">
      <dgm:prSet phldrT="[טקסט]" custT="1"/>
      <dgm:spPr/>
      <dgm:t>
        <a:bodyPr/>
        <a:lstStyle/>
        <a:p>
          <a:pPr rtl="1"/>
          <a:r>
            <a:rPr lang="he-IL" sz="1200"/>
            <a:t>גיבוש ופרסום מדיניות</a:t>
          </a:r>
        </a:p>
      </dgm:t>
    </dgm:pt>
    <dgm:pt modelId="{ACDCBD54-F9B2-4D03-A74D-3A740377694F}" type="parTrans" cxnId="{6F93A742-E306-458E-9E46-84630195960E}">
      <dgm:prSet/>
      <dgm:spPr/>
      <dgm:t>
        <a:bodyPr/>
        <a:lstStyle/>
        <a:p>
          <a:pPr rtl="1"/>
          <a:endParaRPr lang="he-IL" sz="1000"/>
        </a:p>
      </dgm:t>
    </dgm:pt>
    <dgm:pt modelId="{D89AC6E7-9DF5-4FB1-ABC4-D5C84881402F}" type="sibTrans" cxnId="{6F93A742-E306-458E-9E46-84630195960E}">
      <dgm:prSet/>
      <dgm:spPr/>
      <dgm:t>
        <a:bodyPr/>
        <a:lstStyle/>
        <a:p>
          <a:pPr rtl="1"/>
          <a:endParaRPr lang="he-IL" sz="1000"/>
        </a:p>
      </dgm:t>
    </dgm:pt>
    <dgm:pt modelId="{6872FA1D-6A5C-4A0A-9A8C-B962166EA711}">
      <dgm:prSet custT="1"/>
      <dgm:spPr>
        <a:ln>
          <a:solidFill>
            <a:srgbClr val="92D050"/>
          </a:solidFill>
        </a:ln>
      </dgm:spPr>
      <dgm:t>
        <a:bodyPr/>
        <a:lstStyle/>
        <a:p>
          <a:pPr rtl="1"/>
          <a:r>
            <a:rPr lang="he-IL" sz="1300" b="1"/>
            <a:t>תפוקות אכיפה</a:t>
          </a:r>
        </a:p>
      </dgm:t>
    </dgm:pt>
    <dgm:pt modelId="{61331010-4B21-4971-BC48-0A4246828F9C}" type="parTrans" cxnId="{F0E42966-1AFC-4E88-AD6D-2EB1543ACDC5}">
      <dgm:prSet/>
      <dgm:spPr/>
      <dgm:t>
        <a:bodyPr/>
        <a:lstStyle/>
        <a:p>
          <a:pPr rtl="1"/>
          <a:endParaRPr lang="he-IL" sz="1000"/>
        </a:p>
      </dgm:t>
    </dgm:pt>
    <dgm:pt modelId="{DA62DF57-315D-48DA-9207-FB843F636EDF}" type="sibTrans" cxnId="{F0E42966-1AFC-4E88-AD6D-2EB1543ACDC5}">
      <dgm:prSet/>
      <dgm:spPr/>
      <dgm:t>
        <a:bodyPr/>
        <a:lstStyle/>
        <a:p>
          <a:pPr rtl="1"/>
          <a:endParaRPr lang="he-IL" sz="1000"/>
        </a:p>
      </dgm:t>
    </dgm:pt>
    <dgm:pt modelId="{C6735591-4A13-44BB-8223-93B7FC85A235}">
      <dgm:prSet custT="1"/>
      <dgm:spPr/>
      <dgm:t>
        <a:bodyPr/>
        <a:lstStyle/>
        <a:p>
          <a:pPr rtl="1"/>
          <a:r>
            <a:rPr lang="he-IL" sz="1200"/>
            <a:t>ניהול סדרי עדיפויות</a:t>
          </a:r>
        </a:p>
      </dgm:t>
    </dgm:pt>
    <dgm:pt modelId="{DF70A06A-9A9B-481F-8928-87CA34E28EB2}" type="parTrans" cxnId="{31DFD18E-159F-4619-BE0B-D2907424EA28}">
      <dgm:prSet/>
      <dgm:spPr/>
      <dgm:t>
        <a:bodyPr/>
        <a:lstStyle/>
        <a:p>
          <a:pPr rtl="1"/>
          <a:endParaRPr lang="he-IL" sz="1000"/>
        </a:p>
      </dgm:t>
    </dgm:pt>
    <dgm:pt modelId="{457C3F10-0225-408C-BF2D-9EB69BC3A3AF}" type="sibTrans" cxnId="{31DFD18E-159F-4619-BE0B-D2907424EA28}">
      <dgm:prSet/>
      <dgm:spPr/>
      <dgm:t>
        <a:bodyPr/>
        <a:lstStyle/>
        <a:p>
          <a:pPr rtl="1"/>
          <a:endParaRPr lang="he-IL" sz="1000"/>
        </a:p>
      </dgm:t>
    </dgm:pt>
    <dgm:pt modelId="{15EE00A7-2E1F-4081-8BFB-C73CC029564C}">
      <dgm:prSet custT="1"/>
      <dgm:spPr>
        <a:ln>
          <a:solidFill>
            <a:srgbClr val="92D050"/>
          </a:solidFill>
        </a:ln>
      </dgm:spPr>
      <dgm:t>
        <a:bodyPr/>
        <a:lstStyle/>
        <a:p>
          <a:pPr rtl="1"/>
          <a:r>
            <a:rPr lang="he-IL" sz="1300" b="1"/>
            <a:t>תוצאות אכיפה</a:t>
          </a:r>
        </a:p>
      </dgm:t>
    </dgm:pt>
    <dgm:pt modelId="{2BDE0C7B-C94D-4F9C-8D8F-A90F93CBDB32}" type="parTrans" cxnId="{07B43337-345D-4065-9CC4-C23F5EB45E42}">
      <dgm:prSet/>
      <dgm:spPr/>
      <dgm:t>
        <a:bodyPr/>
        <a:lstStyle/>
        <a:p>
          <a:pPr rtl="1"/>
          <a:endParaRPr lang="he-IL" sz="1000"/>
        </a:p>
      </dgm:t>
    </dgm:pt>
    <dgm:pt modelId="{F5A3EFA2-D9EE-4A40-98FC-00E8E7C4ADAA}" type="sibTrans" cxnId="{07B43337-345D-4065-9CC4-C23F5EB45E42}">
      <dgm:prSet/>
      <dgm:spPr/>
      <dgm:t>
        <a:bodyPr/>
        <a:lstStyle/>
        <a:p>
          <a:pPr rtl="1"/>
          <a:endParaRPr lang="he-IL" sz="1000"/>
        </a:p>
      </dgm:t>
    </dgm:pt>
    <dgm:pt modelId="{CD0F2A22-8C16-46FA-A283-6FA4769519FC}">
      <dgm:prSet custT="1"/>
      <dgm:spPr/>
      <dgm:t>
        <a:bodyPr/>
        <a:lstStyle/>
        <a:p>
          <a:pPr rtl="1"/>
          <a:r>
            <a:rPr lang="he-IL" sz="1200"/>
            <a:t>התרעות ודוחות על עבירות בדגש גבוה לאכיפה</a:t>
          </a:r>
        </a:p>
        <a:p>
          <a:pPr rtl="1"/>
          <a:r>
            <a:rPr lang="he-IL" sz="1000"/>
            <a:t>(פיקוח)</a:t>
          </a:r>
        </a:p>
      </dgm:t>
    </dgm:pt>
    <dgm:pt modelId="{56990118-54A9-4A00-B68A-226E35CFDDA1}" type="parTrans" cxnId="{25DC927B-0AB4-40C7-882D-90337CDEC0DB}">
      <dgm:prSet/>
      <dgm:spPr/>
      <dgm:t>
        <a:bodyPr/>
        <a:lstStyle/>
        <a:p>
          <a:pPr rtl="1"/>
          <a:endParaRPr lang="he-IL" sz="1000"/>
        </a:p>
      </dgm:t>
    </dgm:pt>
    <dgm:pt modelId="{157569E0-EA7D-45F9-808A-4E41FE4AAF6E}" type="sibTrans" cxnId="{25DC927B-0AB4-40C7-882D-90337CDEC0DB}">
      <dgm:prSet/>
      <dgm:spPr/>
      <dgm:t>
        <a:bodyPr/>
        <a:lstStyle/>
        <a:p>
          <a:pPr rtl="1"/>
          <a:endParaRPr lang="he-IL" sz="1000"/>
        </a:p>
      </dgm:t>
    </dgm:pt>
    <dgm:pt modelId="{1D746F6C-9017-448D-BDAC-0C55EC968655}">
      <dgm:prSet custT="1"/>
      <dgm:spPr/>
      <dgm:t>
        <a:bodyPr/>
        <a:lstStyle/>
        <a:p>
          <a:pPr rtl="1"/>
          <a:r>
            <a:rPr lang="he-IL" sz="1200"/>
            <a:t>היקף פיקוח יזום</a:t>
          </a:r>
        </a:p>
        <a:p>
          <a:pPr rtl="1"/>
          <a:r>
            <a:rPr lang="he-IL" sz="800"/>
            <a:t>(</a:t>
          </a:r>
          <a:r>
            <a:rPr lang="he-IL" sz="1000"/>
            <a:t>פיקוח)</a:t>
          </a:r>
        </a:p>
      </dgm:t>
    </dgm:pt>
    <dgm:pt modelId="{D60ACFFD-CCFE-45F1-958A-7D91DC3AAC16}" type="parTrans" cxnId="{2C4A8CBD-3FC1-478A-AA29-01C635865A4B}">
      <dgm:prSet/>
      <dgm:spPr/>
      <dgm:t>
        <a:bodyPr/>
        <a:lstStyle/>
        <a:p>
          <a:pPr rtl="1"/>
          <a:endParaRPr lang="he-IL" sz="1000"/>
        </a:p>
      </dgm:t>
    </dgm:pt>
    <dgm:pt modelId="{F17E976A-52B6-4F55-A5C5-21D3BDE11EA0}" type="sibTrans" cxnId="{2C4A8CBD-3FC1-478A-AA29-01C635865A4B}">
      <dgm:prSet/>
      <dgm:spPr/>
      <dgm:t>
        <a:bodyPr/>
        <a:lstStyle/>
        <a:p>
          <a:pPr rtl="1"/>
          <a:endParaRPr lang="he-IL" sz="1000"/>
        </a:p>
      </dgm:t>
    </dgm:pt>
    <dgm:pt modelId="{225B87FF-EBEB-4087-B436-5A08D19CA57F}">
      <dgm:prSet custT="1"/>
      <dgm:spPr/>
      <dgm:t>
        <a:bodyPr/>
        <a:lstStyle/>
        <a:p>
          <a:pPr rtl="1"/>
          <a:r>
            <a:rPr lang="he-IL" sz="1200"/>
            <a:t>עבירות בנייה</a:t>
          </a:r>
        </a:p>
        <a:p>
          <a:pPr rtl="1"/>
          <a:r>
            <a:rPr lang="he-IL" sz="1000"/>
            <a:t>(אכיפה)</a:t>
          </a:r>
        </a:p>
      </dgm:t>
    </dgm:pt>
    <dgm:pt modelId="{A2E28C4A-AE72-4EEF-A123-5F47AE04F4C1}" type="parTrans" cxnId="{52EA5D35-1791-4B55-890C-7D59C04AEEE2}">
      <dgm:prSet/>
      <dgm:spPr/>
      <dgm:t>
        <a:bodyPr/>
        <a:lstStyle/>
        <a:p>
          <a:pPr rtl="1"/>
          <a:endParaRPr lang="he-IL" sz="1000"/>
        </a:p>
      </dgm:t>
    </dgm:pt>
    <dgm:pt modelId="{914872B5-E8D6-4230-A1EB-E678A5BAD29D}" type="sibTrans" cxnId="{52EA5D35-1791-4B55-890C-7D59C04AEEE2}">
      <dgm:prSet/>
      <dgm:spPr/>
      <dgm:t>
        <a:bodyPr/>
        <a:lstStyle/>
        <a:p>
          <a:pPr rtl="1"/>
          <a:endParaRPr lang="he-IL" sz="1000"/>
        </a:p>
      </dgm:t>
    </dgm:pt>
    <dgm:pt modelId="{E4FA168E-547B-4C1D-A2CD-6452A523C62C}">
      <dgm:prSet custT="1"/>
      <dgm:spPr/>
      <dgm:t>
        <a:bodyPr/>
        <a:lstStyle/>
        <a:p>
          <a:pPr rtl="1"/>
          <a:r>
            <a:rPr lang="he-IL" sz="1200"/>
            <a:t>עבירות בנייה בדגש גבוה לאכיפה</a:t>
          </a:r>
        </a:p>
        <a:p>
          <a:pPr rtl="1"/>
          <a:r>
            <a:rPr lang="he-IL" sz="1000"/>
            <a:t>(אכיפה)</a:t>
          </a:r>
        </a:p>
      </dgm:t>
    </dgm:pt>
    <dgm:pt modelId="{BFD494CE-09F5-4D52-9647-1250F2AEBFDB}" type="parTrans" cxnId="{4820B1C2-7786-4B4E-9A26-6269D729EF9F}">
      <dgm:prSet/>
      <dgm:spPr/>
      <dgm:t>
        <a:bodyPr/>
        <a:lstStyle/>
        <a:p>
          <a:pPr rtl="1"/>
          <a:endParaRPr lang="he-IL" sz="1000"/>
        </a:p>
      </dgm:t>
    </dgm:pt>
    <dgm:pt modelId="{37B7E449-9E73-4FED-AFE2-C766463EEEFD}" type="sibTrans" cxnId="{4820B1C2-7786-4B4E-9A26-6269D729EF9F}">
      <dgm:prSet/>
      <dgm:spPr/>
      <dgm:t>
        <a:bodyPr/>
        <a:lstStyle/>
        <a:p>
          <a:pPr rtl="1"/>
          <a:endParaRPr lang="he-IL" sz="1000"/>
        </a:p>
      </dgm:t>
    </dgm:pt>
    <dgm:pt modelId="{C9DA17C5-4C1D-4332-B7EE-78AB60A19B4E}">
      <dgm:prSet custT="1"/>
      <dgm:spPr/>
      <dgm:t>
        <a:bodyPr/>
        <a:lstStyle/>
        <a:p>
          <a:pPr rtl="1"/>
          <a:r>
            <a:rPr lang="he-IL" sz="1200"/>
            <a:t>שביעות רצון תושבים</a:t>
          </a:r>
        </a:p>
      </dgm:t>
    </dgm:pt>
    <dgm:pt modelId="{52903526-5D05-4E59-ACF1-39A6F0F08FC4}" type="parTrans" cxnId="{74907577-BE23-49DA-939E-3C4C5A192FD2}">
      <dgm:prSet/>
      <dgm:spPr/>
      <dgm:t>
        <a:bodyPr/>
        <a:lstStyle/>
        <a:p>
          <a:pPr rtl="1"/>
          <a:endParaRPr lang="he-IL" sz="1000"/>
        </a:p>
      </dgm:t>
    </dgm:pt>
    <dgm:pt modelId="{0BDBD19E-A87A-4BBA-8BF7-11DFC62381D5}" type="sibTrans" cxnId="{74907577-BE23-49DA-939E-3C4C5A192FD2}">
      <dgm:prSet/>
      <dgm:spPr/>
      <dgm:t>
        <a:bodyPr/>
        <a:lstStyle/>
        <a:p>
          <a:pPr rtl="1"/>
          <a:endParaRPr lang="he-IL" sz="1000"/>
        </a:p>
      </dgm:t>
    </dgm:pt>
    <dgm:pt modelId="{B3C6834F-A0E2-46E9-8206-E258AD4FB7DB}">
      <dgm:prSet custT="1"/>
      <dgm:spPr/>
      <dgm:t>
        <a:bodyPr/>
        <a:lstStyle/>
        <a:p>
          <a:pPr rtl="1"/>
          <a:r>
            <a:rPr lang="he-IL" sz="1200"/>
            <a:t>סקרים</a:t>
          </a:r>
        </a:p>
      </dgm:t>
    </dgm:pt>
    <dgm:pt modelId="{696ACD05-6C89-4657-A766-E72A38AFCAF9}" type="parTrans" cxnId="{356B1B87-A9AF-48D7-9408-27D8856D1D2C}">
      <dgm:prSet/>
      <dgm:spPr/>
      <dgm:t>
        <a:bodyPr/>
        <a:lstStyle/>
        <a:p>
          <a:pPr rtl="1"/>
          <a:endParaRPr lang="he-IL" sz="1000"/>
        </a:p>
      </dgm:t>
    </dgm:pt>
    <dgm:pt modelId="{AC65DA78-1EA7-4E96-9198-8A58CD243ED7}" type="sibTrans" cxnId="{356B1B87-A9AF-48D7-9408-27D8856D1D2C}">
      <dgm:prSet/>
      <dgm:spPr/>
      <dgm:t>
        <a:bodyPr/>
        <a:lstStyle/>
        <a:p>
          <a:pPr rtl="1"/>
          <a:endParaRPr lang="he-IL" sz="1000"/>
        </a:p>
      </dgm:t>
    </dgm:pt>
    <dgm:pt modelId="{8A6DCA64-EB19-4477-90F4-84B2BBEE6ABF}">
      <dgm:prSet custT="1"/>
      <dgm:spPr/>
      <dgm:t>
        <a:bodyPr/>
        <a:lstStyle/>
        <a:p>
          <a:pPr rtl="1"/>
          <a:r>
            <a:rPr lang="he-IL" sz="1200"/>
            <a:t>נהלי פיקוח</a:t>
          </a:r>
        </a:p>
      </dgm:t>
    </dgm:pt>
    <dgm:pt modelId="{1220FCFC-596E-4D49-BE4A-6E8D2AC91564}" type="parTrans" cxnId="{B1C3E95F-C20D-4FE1-8426-D4D19A9D1742}">
      <dgm:prSet/>
      <dgm:spPr/>
      <dgm:t>
        <a:bodyPr/>
        <a:lstStyle/>
        <a:p>
          <a:pPr rtl="1"/>
          <a:endParaRPr lang="he-IL" sz="1000"/>
        </a:p>
      </dgm:t>
    </dgm:pt>
    <dgm:pt modelId="{09F5B06A-4040-4977-B337-78DCB630B9D0}" type="sibTrans" cxnId="{B1C3E95F-C20D-4FE1-8426-D4D19A9D1742}">
      <dgm:prSet/>
      <dgm:spPr/>
      <dgm:t>
        <a:bodyPr/>
        <a:lstStyle/>
        <a:p>
          <a:pPr rtl="1"/>
          <a:endParaRPr lang="he-IL" sz="1000"/>
        </a:p>
      </dgm:t>
    </dgm:pt>
    <dgm:pt modelId="{50914DCC-E8A1-4226-938D-EF54D07CD9C5}">
      <dgm:prSet custT="1"/>
      <dgm:spPr/>
      <dgm:t>
        <a:bodyPr/>
        <a:lstStyle/>
        <a:p>
          <a:pPr rtl="1"/>
          <a:r>
            <a:rPr lang="he-IL" sz="1200"/>
            <a:t>צווי בית משפט שבוצעו</a:t>
          </a:r>
        </a:p>
        <a:p>
          <a:pPr rtl="1"/>
          <a:r>
            <a:rPr lang="he-IL" sz="1000"/>
            <a:t>(פיקוח)</a:t>
          </a:r>
        </a:p>
      </dgm:t>
    </dgm:pt>
    <dgm:pt modelId="{2F71E3C9-F3F9-44CA-A8F6-FE3E13E327E3}" type="parTrans" cxnId="{1AC2E0DD-AC1A-4270-B4A3-2A802749D9F0}">
      <dgm:prSet/>
      <dgm:spPr/>
      <dgm:t>
        <a:bodyPr/>
        <a:lstStyle/>
        <a:p>
          <a:pPr rtl="1"/>
          <a:endParaRPr lang="he-IL" sz="1000"/>
        </a:p>
      </dgm:t>
    </dgm:pt>
    <dgm:pt modelId="{3B970763-0B94-4074-BF5E-47D5C4969D3E}" type="sibTrans" cxnId="{1AC2E0DD-AC1A-4270-B4A3-2A802749D9F0}">
      <dgm:prSet/>
      <dgm:spPr/>
      <dgm:t>
        <a:bodyPr/>
        <a:lstStyle/>
        <a:p>
          <a:pPr rtl="1"/>
          <a:endParaRPr lang="he-IL" sz="1000"/>
        </a:p>
      </dgm:t>
    </dgm:pt>
    <dgm:pt modelId="{08C2E9AF-073E-4CD7-9E8A-03A797630104}">
      <dgm:prSet custT="1"/>
      <dgm:spPr/>
      <dgm:t>
        <a:bodyPr/>
        <a:lstStyle/>
        <a:p>
          <a:pPr rtl="1"/>
          <a:r>
            <a:rPr lang="he-IL" sz="1200"/>
            <a:t>תיקי תביעה פתוחים על עבירות בדגש גבוה לאכיפה</a:t>
          </a:r>
        </a:p>
        <a:p>
          <a:pPr rtl="1"/>
          <a:r>
            <a:rPr lang="he-IL" sz="800"/>
            <a:t>(תביעה)</a:t>
          </a:r>
        </a:p>
      </dgm:t>
    </dgm:pt>
    <dgm:pt modelId="{F2393CAD-98A2-4F74-BEEC-3B1EF447D9B9}" type="parTrans" cxnId="{9E324E34-ABDC-45B9-A19C-82CD972B17C3}">
      <dgm:prSet/>
      <dgm:spPr/>
      <dgm:t>
        <a:bodyPr/>
        <a:lstStyle/>
        <a:p>
          <a:pPr rtl="1"/>
          <a:endParaRPr lang="he-IL" sz="1000"/>
        </a:p>
      </dgm:t>
    </dgm:pt>
    <dgm:pt modelId="{72D1912A-D684-445F-B2A4-ED015EA4FE82}" type="sibTrans" cxnId="{9E324E34-ABDC-45B9-A19C-82CD972B17C3}">
      <dgm:prSet/>
      <dgm:spPr/>
      <dgm:t>
        <a:bodyPr/>
        <a:lstStyle/>
        <a:p>
          <a:pPr rtl="1"/>
          <a:endParaRPr lang="he-IL" sz="1000"/>
        </a:p>
      </dgm:t>
    </dgm:pt>
    <dgm:pt modelId="{936C2591-7C14-46CF-BDDD-064516918DF2}">
      <dgm:prSet custT="1"/>
      <dgm:spPr/>
      <dgm:t>
        <a:bodyPr/>
        <a:lstStyle/>
        <a:p>
          <a:pPr rtl="1"/>
          <a:r>
            <a:rPr lang="he-IL" sz="1200"/>
            <a:t>שיעור תיקי תביעה שניתנו להם פסקי דין/שנסתיימו </a:t>
          </a:r>
          <a:r>
            <a:rPr lang="he-IL" sz="800"/>
            <a:t>(</a:t>
          </a:r>
          <a:r>
            <a:rPr lang="he-IL" sz="1000"/>
            <a:t>תביעה)</a:t>
          </a:r>
        </a:p>
      </dgm:t>
    </dgm:pt>
    <dgm:pt modelId="{D511DB15-0903-4FCA-A6CA-0692DE4B6951}" type="parTrans" cxnId="{F8854FD6-7FB0-4456-939D-82C0F63B9CF4}">
      <dgm:prSet/>
      <dgm:spPr/>
      <dgm:t>
        <a:bodyPr/>
        <a:lstStyle/>
        <a:p>
          <a:pPr rtl="1"/>
          <a:endParaRPr lang="he-IL" sz="1000"/>
        </a:p>
      </dgm:t>
    </dgm:pt>
    <dgm:pt modelId="{E4E2EBA3-AEAB-423B-9B2C-50749592EA32}" type="sibTrans" cxnId="{F8854FD6-7FB0-4456-939D-82C0F63B9CF4}">
      <dgm:prSet/>
      <dgm:spPr/>
      <dgm:t>
        <a:bodyPr/>
        <a:lstStyle/>
        <a:p>
          <a:pPr rtl="1"/>
          <a:endParaRPr lang="he-IL" sz="1000"/>
        </a:p>
      </dgm:t>
    </dgm:pt>
    <dgm:pt modelId="{789EB22B-FB34-44B7-8F3A-8DB0FC8719DC}">
      <dgm:prSet custT="1"/>
      <dgm:spPr/>
      <dgm:t>
        <a:bodyPr/>
        <a:lstStyle/>
        <a:p>
          <a:pPr rtl="1"/>
          <a:r>
            <a:rPr lang="he-IL" sz="1200"/>
            <a:t>שיעור גביה מקנסות שהוטלו בפועל</a:t>
          </a:r>
          <a:endParaRPr lang="he-IL" sz="1000"/>
        </a:p>
        <a:p>
          <a:pPr rtl="1"/>
          <a:r>
            <a:rPr lang="he-IL" sz="1000"/>
            <a:t>(אכיפה)</a:t>
          </a:r>
        </a:p>
      </dgm:t>
    </dgm:pt>
    <dgm:pt modelId="{F2CF24BE-C1B1-4AAF-9D43-8E5CABB2FF6B}" type="parTrans" cxnId="{8915875D-24CA-481D-973B-A0A3C2D3F2DE}">
      <dgm:prSet/>
      <dgm:spPr/>
      <dgm:t>
        <a:bodyPr/>
        <a:lstStyle/>
        <a:p>
          <a:pPr rtl="1"/>
          <a:endParaRPr lang="he-IL" sz="1000"/>
        </a:p>
      </dgm:t>
    </dgm:pt>
    <dgm:pt modelId="{F8EBC573-4B68-4E76-97B5-69F7845E392F}" type="sibTrans" cxnId="{8915875D-24CA-481D-973B-A0A3C2D3F2DE}">
      <dgm:prSet/>
      <dgm:spPr/>
      <dgm:t>
        <a:bodyPr/>
        <a:lstStyle/>
        <a:p>
          <a:pPr rtl="1"/>
          <a:endParaRPr lang="he-IL" sz="1000"/>
        </a:p>
      </dgm:t>
    </dgm:pt>
    <dgm:pt modelId="{73E2DBF5-3DE6-4A63-A723-F3BA9E6AD39C}">
      <dgm:prSet custT="1"/>
      <dgm:spPr/>
      <dgm:t>
        <a:bodyPr/>
        <a:lstStyle/>
        <a:p>
          <a:pPr rtl="1"/>
          <a:r>
            <a:rPr lang="he-IL" sz="1200"/>
            <a:t>תוצאות תיקי תביעה</a:t>
          </a:r>
        </a:p>
      </dgm:t>
    </dgm:pt>
    <dgm:pt modelId="{ECA25F19-C484-45F4-BE50-286FA3BA240A}" type="parTrans" cxnId="{6A94E980-D477-4593-8EEB-315827358213}">
      <dgm:prSet/>
      <dgm:spPr/>
      <dgm:t>
        <a:bodyPr/>
        <a:lstStyle/>
        <a:p>
          <a:pPr rtl="1"/>
          <a:endParaRPr lang="he-IL"/>
        </a:p>
      </dgm:t>
    </dgm:pt>
    <dgm:pt modelId="{88298AD6-6AA3-429C-9F44-A11800582395}" type="sibTrans" cxnId="{6A94E980-D477-4593-8EEB-315827358213}">
      <dgm:prSet/>
      <dgm:spPr/>
      <dgm:t>
        <a:bodyPr/>
        <a:lstStyle/>
        <a:p>
          <a:pPr rtl="1"/>
          <a:endParaRPr lang="he-IL"/>
        </a:p>
      </dgm:t>
    </dgm:pt>
    <dgm:pt modelId="{E02B8623-6695-4AD5-B430-41BD08CAA2D4}">
      <dgm:prSet custT="1"/>
      <dgm:spPr/>
      <dgm:t>
        <a:bodyPr/>
        <a:lstStyle/>
        <a:p>
          <a:pPr rtl="1"/>
          <a:r>
            <a:rPr lang="he-IL" sz="1200"/>
            <a:t>מס' עבירות ביחס למס' תושבים</a:t>
          </a:r>
        </a:p>
      </dgm:t>
    </dgm:pt>
    <dgm:pt modelId="{394817D4-8E17-4159-8DC4-139C516D24BC}" type="parTrans" cxnId="{A4D370A0-71C7-4447-B430-B4AB74ABAFB3}">
      <dgm:prSet/>
      <dgm:spPr/>
      <dgm:t>
        <a:bodyPr/>
        <a:lstStyle/>
        <a:p>
          <a:pPr rtl="1"/>
          <a:endParaRPr lang="he-IL"/>
        </a:p>
      </dgm:t>
    </dgm:pt>
    <dgm:pt modelId="{9D331A2B-791E-41E3-95C4-955246D83056}" type="sibTrans" cxnId="{A4D370A0-71C7-4447-B430-B4AB74ABAFB3}">
      <dgm:prSet/>
      <dgm:spPr/>
      <dgm:t>
        <a:bodyPr/>
        <a:lstStyle/>
        <a:p>
          <a:pPr rtl="1"/>
          <a:endParaRPr lang="he-IL"/>
        </a:p>
      </dgm:t>
    </dgm:pt>
    <dgm:pt modelId="{EF989723-598D-4F6B-B4B1-C752AC2C3D48}">
      <dgm:prSet custT="1"/>
      <dgm:spPr/>
      <dgm:t>
        <a:bodyPr/>
        <a:lstStyle/>
        <a:p>
          <a:pPr rtl="1"/>
          <a:r>
            <a:rPr lang="he-IL" sz="1200"/>
            <a:t>תוצאות הליכי אכיפה </a:t>
          </a:r>
          <a:br>
            <a:rPr lang="en-US" sz="1000"/>
          </a:br>
          <a:r>
            <a:rPr lang="he-IL" sz="1000"/>
            <a:t>(תביעה) </a:t>
          </a:r>
        </a:p>
      </dgm:t>
    </dgm:pt>
    <dgm:pt modelId="{EB7DF3E4-9215-4065-8BD7-CBA8B35ABE31}" type="parTrans" cxnId="{F4AC697E-2D6B-49D1-9B2B-F38CCE424C87}">
      <dgm:prSet/>
      <dgm:spPr/>
      <dgm:t>
        <a:bodyPr/>
        <a:lstStyle/>
        <a:p>
          <a:pPr rtl="1"/>
          <a:endParaRPr lang="he-IL"/>
        </a:p>
      </dgm:t>
    </dgm:pt>
    <dgm:pt modelId="{196A7334-5990-482A-AAF4-80F47E4DC21D}" type="sibTrans" cxnId="{F4AC697E-2D6B-49D1-9B2B-F38CCE424C87}">
      <dgm:prSet/>
      <dgm:spPr/>
      <dgm:t>
        <a:bodyPr/>
        <a:lstStyle/>
        <a:p>
          <a:pPr rtl="1"/>
          <a:endParaRPr lang="he-IL"/>
        </a:p>
      </dgm:t>
    </dgm:pt>
    <dgm:pt modelId="{C9C46BE7-D89A-43E9-9512-07C5A9D882FC}" type="pres">
      <dgm:prSet presAssocID="{69D8456B-17F7-4D2A-8CD6-B7C568F23AB3}" presName="hierChild1" presStyleCnt="0">
        <dgm:presLayoutVars>
          <dgm:chPref val="1"/>
          <dgm:dir/>
          <dgm:animOne val="branch"/>
          <dgm:animLvl val="lvl"/>
          <dgm:resizeHandles/>
        </dgm:presLayoutVars>
      </dgm:prSet>
      <dgm:spPr/>
    </dgm:pt>
    <dgm:pt modelId="{AE336965-C298-4E60-9867-4F1EA05D6525}" type="pres">
      <dgm:prSet presAssocID="{4F88CB62-036C-4C85-838E-75ED123F9EC2}" presName="hierRoot1" presStyleCnt="0"/>
      <dgm:spPr/>
    </dgm:pt>
    <dgm:pt modelId="{EBC01087-A127-4560-B143-C5B6455A0427}" type="pres">
      <dgm:prSet presAssocID="{4F88CB62-036C-4C85-838E-75ED123F9EC2}" presName="composite" presStyleCnt="0"/>
      <dgm:spPr/>
    </dgm:pt>
    <dgm:pt modelId="{906E279F-DDF8-4F9B-93FF-D0E3C72A954C}" type="pres">
      <dgm:prSet presAssocID="{4F88CB62-036C-4C85-838E-75ED123F9EC2}" presName="background" presStyleLbl="node0" presStyleIdx="0" presStyleCnt="1"/>
      <dgm:spPr>
        <a:solidFill>
          <a:srgbClr val="00B050"/>
        </a:solidFill>
      </dgm:spPr>
    </dgm:pt>
    <dgm:pt modelId="{039872F2-1D60-4775-B76F-2CDEDD3093EC}" type="pres">
      <dgm:prSet presAssocID="{4F88CB62-036C-4C85-838E-75ED123F9EC2}" presName="text" presStyleLbl="fgAcc0" presStyleIdx="0" presStyleCnt="1">
        <dgm:presLayoutVars>
          <dgm:chPref val="3"/>
        </dgm:presLayoutVars>
      </dgm:prSet>
      <dgm:spPr/>
    </dgm:pt>
    <dgm:pt modelId="{597F63AA-F431-46DA-907A-340A25C694D5}" type="pres">
      <dgm:prSet presAssocID="{4F88CB62-036C-4C85-838E-75ED123F9EC2}" presName="hierChild2" presStyleCnt="0"/>
      <dgm:spPr/>
    </dgm:pt>
    <dgm:pt modelId="{15E97F6C-F154-429B-BD57-90CB29511489}" type="pres">
      <dgm:prSet presAssocID="{6F25C857-9F1A-43E7-A434-D2C14C4600BD}" presName="Name10" presStyleLbl="parChTrans1D2" presStyleIdx="0" presStyleCnt="4"/>
      <dgm:spPr/>
    </dgm:pt>
    <dgm:pt modelId="{D6D6140A-9D72-46E4-9B07-55CC916B58BA}" type="pres">
      <dgm:prSet presAssocID="{F4E6F1F7-81C5-42BD-B54F-7EC0C90F002D}" presName="hierRoot2" presStyleCnt="0"/>
      <dgm:spPr/>
    </dgm:pt>
    <dgm:pt modelId="{23373C1B-7FCA-4858-9FF0-C8697E4CF75F}" type="pres">
      <dgm:prSet presAssocID="{F4E6F1F7-81C5-42BD-B54F-7EC0C90F002D}" presName="composite2" presStyleCnt="0"/>
      <dgm:spPr/>
    </dgm:pt>
    <dgm:pt modelId="{5A005F49-A119-4540-AE54-94648F5CB0FE}" type="pres">
      <dgm:prSet presAssocID="{F4E6F1F7-81C5-42BD-B54F-7EC0C90F002D}" presName="background2" presStyleLbl="node2" presStyleIdx="0" presStyleCnt="4"/>
      <dgm:spPr>
        <a:solidFill>
          <a:srgbClr val="92D050"/>
        </a:solidFill>
      </dgm:spPr>
    </dgm:pt>
    <dgm:pt modelId="{B4C6E396-3488-4A23-A52B-9E5D82ACF494}" type="pres">
      <dgm:prSet presAssocID="{F4E6F1F7-81C5-42BD-B54F-7EC0C90F002D}" presName="text2" presStyleLbl="fgAcc2" presStyleIdx="0" presStyleCnt="4">
        <dgm:presLayoutVars>
          <dgm:chPref val="3"/>
        </dgm:presLayoutVars>
      </dgm:prSet>
      <dgm:spPr/>
    </dgm:pt>
    <dgm:pt modelId="{C879554A-F0F2-4C57-9AA6-66526E71F954}" type="pres">
      <dgm:prSet presAssocID="{F4E6F1F7-81C5-42BD-B54F-7EC0C90F002D}" presName="hierChild3" presStyleCnt="0"/>
      <dgm:spPr/>
    </dgm:pt>
    <dgm:pt modelId="{6D31D1BB-9B56-4DBE-AD75-F5ADEE58BC6E}" type="pres">
      <dgm:prSet presAssocID="{798334BE-77AB-4231-AC37-1C41DF26FE71}" presName="Name17" presStyleLbl="parChTrans1D3" presStyleIdx="0" presStyleCnt="4"/>
      <dgm:spPr/>
    </dgm:pt>
    <dgm:pt modelId="{8DC620E7-FC3B-4CD1-911A-B81E53EC2992}" type="pres">
      <dgm:prSet presAssocID="{D9DD08E6-E593-4020-9762-92B881C0E78D}" presName="hierRoot3" presStyleCnt="0"/>
      <dgm:spPr/>
    </dgm:pt>
    <dgm:pt modelId="{650475B5-EB60-41B9-8A63-DE8A632F77BE}" type="pres">
      <dgm:prSet presAssocID="{D9DD08E6-E593-4020-9762-92B881C0E78D}" presName="composite3" presStyleCnt="0"/>
      <dgm:spPr/>
    </dgm:pt>
    <dgm:pt modelId="{CEBA08DA-1EB2-48B8-B9F7-CE90F602D759}" type="pres">
      <dgm:prSet presAssocID="{D9DD08E6-E593-4020-9762-92B881C0E78D}" presName="background3" presStyleLbl="node3" presStyleIdx="0" presStyleCnt="4"/>
      <dgm:spPr/>
    </dgm:pt>
    <dgm:pt modelId="{48001338-6FAB-47E2-8BFC-20FD8E66D820}" type="pres">
      <dgm:prSet presAssocID="{D9DD08E6-E593-4020-9762-92B881C0E78D}" presName="text3" presStyleLbl="fgAcc3" presStyleIdx="0" presStyleCnt="4" custScaleX="99922" custScaleY="110881">
        <dgm:presLayoutVars>
          <dgm:chPref val="3"/>
        </dgm:presLayoutVars>
      </dgm:prSet>
      <dgm:spPr/>
    </dgm:pt>
    <dgm:pt modelId="{FA26178C-440C-4F51-90F7-668367E88E9E}" type="pres">
      <dgm:prSet presAssocID="{D9DD08E6-E593-4020-9762-92B881C0E78D}" presName="hierChild4" presStyleCnt="0"/>
      <dgm:spPr/>
    </dgm:pt>
    <dgm:pt modelId="{D1ED0D50-85F0-4055-945F-37E7DB4BA8A8}" type="pres">
      <dgm:prSet presAssocID="{52903526-5D05-4E59-ACF1-39A6F0F08FC4}" presName="Name23" presStyleLbl="parChTrans1D4" presStyleIdx="0" presStyleCnt="13"/>
      <dgm:spPr/>
    </dgm:pt>
    <dgm:pt modelId="{6FF32817-BE38-432C-BAF8-DB03215B0359}" type="pres">
      <dgm:prSet presAssocID="{C9DA17C5-4C1D-4332-B7EE-78AB60A19B4E}" presName="hierRoot4" presStyleCnt="0"/>
      <dgm:spPr/>
    </dgm:pt>
    <dgm:pt modelId="{C0F3486C-A40F-44D5-8D91-E8449B47940B}" type="pres">
      <dgm:prSet presAssocID="{C9DA17C5-4C1D-4332-B7EE-78AB60A19B4E}" presName="composite4" presStyleCnt="0"/>
      <dgm:spPr/>
    </dgm:pt>
    <dgm:pt modelId="{AB619AC6-6A9B-4DCA-A62A-E1940306CAFF}" type="pres">
      <dgm:prSet presAssocID="{C9DA17C5-4C1D-4332-B7EE-78AB60A19B4E}" presName="background4" presStyleLbl="node4" presStyleIdx="0" presStyleCnt="13"/>
      <dgm:spPr/>
    </dgm:pt>
    <dgm:pt modelId="{795F0896-DAA6-4222-9D86-B769F7DDF7A8}" type="pres">
      <dgm:prSet presAssocID="{C9DA17C5-4C1D-4332-B7EE-78AB60A19B4E}" presName="text4" presStyleLbl="fgAcc4" presStyleIdx="0" presStyleCnt="13" custScaleX="99922" custScaleY="83035">
        <dgm:presLayoutVars>
          <dgm:chPref val="3"/>
        </dgm:presLayoutVars>
      </dgm:prSet>
      <dgm:spPr/>
    </dgm:pt>
    <dgm:pt modelId="{B786A33E-A659-4250-A68A-41A8BBEFBE1B}" type="pres">
      <dgm:prSet presAssocID="{C9DA17C5-4C1D-4332-B7EE-78AB60A19B4E}" presName="hierChild5" presStyleCnt="0"/>
      <dgm:spPr/>
    </dgm:pt>
    <dgm:pt modelId="{2C35B5DA-FAE9-49FE-994F-B369020684B9}" type="pres">
      <dgm:prSet presAssocID="{394817D4-8E17-4159-8DC4-139C516D24BC}" presName="Name23" presStyleLbl="parChTrans1D4" presStyleIdx="1" presStyleCnt="13"/>
      <dgm:spPr/>
    </dgm:pt>
    <dgm:pt modelId="{6F8CA884-77DA-4FC4-91FB-C9A9FF7A1EE6}" type="pres">
      <dgm:prSet presAssocID="{E02B8623-6695-4AD5-B430-41BD08CAA2D4}" presName="hierRoot4" presStyleCnt="0"/>
      <dgm:spPr/>
    </dgm:pt>
    <dgm:pt modelId="{6630DE6F-9AF4-4203-91A2-872B05B7DE77}" type="pres">
      <dgm:prSet presAssocID="{E02B8623-6695-4AD5-B430-41BD08CAA2D4}" presName="composite4" presStyleCnt="0"/>
      <dgm:spPr/>
    </dgm:pt>
    <dgm:pt modelId="{B8B6238A-89A7-472D-BF9A-ED3FDAF92EE5}" type="pres">
      <dgm:prSet presAssocID="{E02B8623-6695-4AD5-B430-41BD08CAA2D4}" presName="background4" presStyleLbl="node4" presStyleIdx="1" presStyleCnt="13"/>
      <dgm:spPr/>
    </dgm:pt>
    <dgm:pt modelId="{7FA9B642-0385-4219-9629-B07BA5C33EF6}" type="pres">
      <dgm:prSet presAssocID="{E02B8623-6695-4AD5-B430-41BD08CAA2D4}" presName="text4" presStyleLbl="fgAcc4" presStyleIdx="1" presStyleCnt="13">
        <dgm:presLayoutVars>
          <dgm:chPref val="3"/>
        </dgm:presLayoutVars>
      </dgm:prSet>
      <dgm:spPr/>
    </dgm:pt>
    <dgm:pt modelId="{86373317-39D2-4E28-8D5A-FA3A9BCA39D7}" type="pres">
      <dgm:prSet presAssocID="{E02B8623-6695-4AD5-B430-41BD08CAA2D4}" presName="hierChild5" presStyleCnt="0"/>
      <dgm:spPr/>
    </dgm:pt>
    <dgm:pt modelId="{DB571279-405B-421C-9BD4-B9B26DF82003}" type="pres">
      <dgm:prSet presAssocID="{2BDE0C7B-C94D-4F9C-8D8F-A90F93CBDB32}" presName="Name10" presStyleLbl="parChTrans1D2" presStyleIdx="1" presStyleCnt="4"/>
      <dgm:spPr/>
    </dgm:pt>
    <dgm:pt modelId="{4F9871CF-23B2-4E57-882F-9C3E280BCFA8}" type="pres">
      <dgm:prSet presAssocID="{15EE00A7-2E1F-4081-8BFB-C73CC029564C}" presName="hierRoot2" presStyleCnt="0"/>
      <dgm:spPr/>
    </dgm:pt>
    <dgm:pt modelId="{4C0C8949-41D8-42FD-A1F5-844C8C67BD19}" type="pres">
      <dgm:prSet presAssocID="{15EE00A7-2E1F-4081-8BFB-C73CC029564C}" presName="composite2" presStyleCnt="0"/>
      <dgm:spPr/>
    </dgm:pt>
    <dgm:pt modelId="{0B786563-B9F4-4139-B51C-4A842C8FF99C}" type="pres">
      <dgm:prSet presAssocID="{15EE00A7-2E1F-4081-8BFB-C73CC029564C}" presName="background2" presStyleLbl="node2" presStyleIdx="1" presStyleCnt="4"/>
      <dgm:spPr>
        <a:solidFill>
          <a:srgbClr val="92D050"/>
        </a:solidFill>
      </dgm:spPr>
    </dgm:pt>
    <dgm:pt modelId="{BA01C2C4-3055-4BF8-92A5-A55118DF1211}" type="pres">
      <dgm:prSet presAssocID="{15EE00A7-2E1F-4081-8BFB-C73CC029564C}" presName="text2" presStyleLbl="fgAcc2" presStyleIdx="1" presStyleCnt="4">
        <dgm:presLayoutVars>
          <dgm:chPref val="3"/>
        </dgm:presLayoutVars>
      </dgm:prSet>
      <dgm:spPr/>
    </dgm:pt>
    <dgm:pt modelId="{9ED1A088-3FF5-465D-897E-2EC000DD59A7}" type="pres">
      <dgm:prSet presAssocID="{15EE00A7-2E1F-4081-8BFB-C73CC029564C}" presName="hierChild3" presStyleCnt="0"/>
      <dgm:spPr/>
    </dgm:pt>
    <dgm:pt modelId="{089FEFEB-B70E-4A55-80A9-040282F4A070}" type="pres">
      <dgm:prSet presAssocID="{A2E28C4A-AE72-4EEF-A123-5F47AE04F4C1}" presName="Name17" presStyleLbl="parChTrans1D3" presStyleIdx="1" presStyleCnt="4"/>
      <dgm:spPr/>
    </dgm:pt>
    <dgm:pt modelId="{9C90B855-5082-4B63-BC42-2740BF0A359C}" type="pres">
      <dgm:prSet presAssocID="{225B87FF-EBEB-4087-B436-5A08D19CA57F}" presName="hierRoot3" presStyleCnt="0"/>
      <dgm:spPr/>
    </dgm:pt>
    <dgm:pt modelId="{A14897D6-8E22-4822-824C-D0DC85866FC1}" type="pres">
      <dgm:prSet presAssocID="{225B87FF-EBEB-4087-B436-5A08D19CA57F}" presName="composite3" presStyleCnt="0"/>
      <dgm:spPr/>
    </dgm:pt>
    <dgm:pt modelId="{7F8D7921-08EE-4313-8307-1B87AF5AE73C}" type="pres">
      <dgm:prSet presAssocID="{225B87FF-EBEB-4087-B436-5A08D19CA57F}" presName="background3" presStyleLbl="node3" presStyleIdx="1" presStyleCnt="4"/>
      <dgm:spPr/>
    </dgm:pt>
    <dgm:pt modelId="{10D1D667-3419-4D98-B21D-55175E3C3740}" type="pres">
      <dgm:prSet presAssocID="{225B87FF-EBEB-4087-B436-5A08D19CA57F}" presName="text3" presStyleLbl="fgAcc3" presStyleIdx="1" presStyleCnt="4" custScaleX="99922" custScaleY="83035">
        <dgm:presLayoutVars>
          <dgm:chPref val="3"/>
        </dgm:presLayoutVars>
      </dgm:prSet>
      <dgm:spPr/>
    </dgm:pt>
    <dgm:pt modelId="{A96C9A34-B9B5-43EA-A638-862D29BC630C}" type="pres">
      <dgm:prSet presAssocID="{225B87FF-EBEB-4087-B436-5A08D19CA57F}" presName="hierChild4" presStyleCnt="0"/>
      <dgm:spPr/>
    </dgm:pt>
    <dgm:pt modelId="{4FED3917-20EE-4CF2-8E41-F47E0BDAA2E7}" type="pres">
      <dgm:prSet presAssocID="{BFD494CE-09F5-4D52-9647-1250F2AEBFDB}" presName="Name23" presStyleLbl="parChTrans1D4" presStyleIdx="2" presStyleCnt="13"/>
      <dgm:spPr/>
    </dgm:pt>
    <dgm:pt modelId="{D2AB5476-BFD3-446B-947C-6161A5F6C554}" type="pres">
      <dgm:prSet presAssocID="{E4FA168E-547B-4C1D-A2CD-6452A523C62C}" presName="hierRoot4" presStyleCnt="0"/>
      <dgm:spPr/>
    </dgm:pt>
    <dgm:pt modelId="{ADC1034A-128B-46F0-A419-6DD4B8CEB38D}" type="pres">
      <dgm:prSet presAssocID="{E4FA168E-547B-4C1D-A2CD-6452A523C62C}" presName="composite4" presStyleCnt="0"/>
      <dgm:spPr/>
    </dgm:pt>
    <dgm:pt modelId="{A752B24A-D289-46FF-BE38-A8214594B969}" type="pres">
      <dgm:prSet presAssocID="{E4FA168E-547B-4C1D-A2CD-6452A523C62C}" presName="background4" presStyleLbl="node4" presStyleIdx="2" presStyleCnt="13"/>
      <dgm:spPr/>
    </dgm:pt>
    <dgm:pt modelId="{BD8C0DDD-F8E3-4840-8531-CE64E0F66AB2}" type="pres">
      <dgm:prSet presAssocID="{E4FA168E-547B-4C1D-A2CD-6452A523C62C}" presName="text4" presStyleLbl="fgAcc4" presStyleIdx="2" presStyleCnt="13" custScaleX="99922" custScaleY="103778">
        <dgm:presLayoutVars>
          <dgm:chPref val="3"/>
        </dgm:presLayoutVars>
      </dgm:prSet>
      <dgm:spPr/>
    </dgm:pt>
    <dgm:pt modelId="{C0CC364F-99F9-4DB9-8425-561DF5C69F24}" type="pres">
      <dgm:prSet presAssocID="{E4FA168E-547B-4C1D-A2CD-6452A523C62C}" presName="hierChild5" presStyleCnt="0"/>
      <dgm:spPr/>
    </dgm:pt>
    <dgm:pt modelId="{5A897C12-71E5-4B84-8EDB-5B8FCF51C529}" type="pres">
      <dgm:prSet presAssocID="{ECA25F19-C484-45F4-BE50-286FA3BA240A}" presName="Name23" presStyleLbl="parChTrans1D4" presStyleIdx="3" presStyleCnt="13"/>
      <dgm:spPr/>
    </dgm:pt>
    <dgm:pt modelId="{FA672DEB-E6BB-44F8-AC89-F3E5BC4A8D52}" type="pres">
      <dgm:prSet presAssocID="{73E2DBF5-3DE6-4A63-A723-F3BA9E6AD39C}" presName="hierRoot4" presStyleCnt="0"/>
      <dgm:spPr/>
    </dgm:pt>
    <dgm:pt modelId="{E8FF34E4-A3F6-492D-8824-CF5560AAC113}" type="pres">
      <dgm:prSet presAssocID="{73E2DBF5-3DE6-4A63-A723-F3BA9E6AD39C}" presName="composite4" presStyleCnt="0"/>
      <dgm:spPr/>
    </dgm:pt>
    <dgm:pt modelId="{5012774A-10F6-46E3-BC33-FEB5A3BC8F5E}" type="pres">
      <dgm:prSet presAssocID="{73E2DBF5-3DE6-4A63-A723-F3BA9E6AD39C}" presName="background4" presStyleLbl="node4" presStyleIdx="3" presStyleCnt="13"/>
      <dgm:spPr/>
    </dgm:pt>
    <dgm:pt modelId="{0EFD7E16-5E2B-47F1-8BB2-1C8674E1AD71}" type="pres">
      <dgm:prSet presAssocID="{73E2DBF5-3DE6-4A63-A723-F3BA9E6AD39C}" presName="text4" presStyleLbl="fgAcc4" presStyleIdx="3" presStyleCnt="13">
        <dgm:presLayoutVars>
          <dgm:chPref val="3"/>
        </dgm:presLayoutVars>
      </dgm:prSet>
      <dgm:spPr/>
    </dgm:pt>
    <dgm:pt modelId="{45FB4E87-0BE6-43E5-8C5D-0D052F13ABD4}" type="pres">
      <dgm:prSet presAssocID="{73E2DBF5-3DE6-4A63-A723-F3BA9E6AD39C}" presName="hierChild5" presStyleCnt="0"/>
      <dgm:spPr/>
    </dgm:pt>
    <dgm:pt modelId="{126B03BD-91FA-4851-A1F0-344E57BA14A5}" type="pres">
      <dgm:prSet presAssocID="{61331010-4B21-4971-BC48-0A4246828F9C}" presName="Name10" presStyleLbl="parChTrans1D2" presStyleIdx="2" presStyleCnt="4"/>
      <dgm:spPr/>
    </dgm:pt>
    <dgm:pt modelId="{9DEFCE77-3727-4CDD-AD60-0443C5228BB4}" type="pres">
      <dgm:prSet presAssocID="{6872FA1D-6A5C-4A0A-9A8C-B962166EA711}" presName="hierRoot2" presStyleCnt="0"/>
      <dgm:spPr/>
    </dgm:pt>
    <dgm:pt modelId="{3C5B3216-BCAB-4A38-8142-F0F044805B98}" type="pres">
      <dgm:prSet presAssocID="{6872FA1D-6A5C-4A0A-9A8C-B962166EA711}" presName="composite2" presStyleCnt="0"/>
      <dgm:spPr/>
    </dgm:pt>
    <dgm:pt modelId="{82A28CBC-E0FE-4D65-A5C5-A48B0AD5C086}" type="pres">
      <dgm:prSet presAssocID="{6872FA1D-6A5C-4A0A-9A8C-B962166EA711}" presName="background2" presStyleLbl="node2" presStyleIdx="2" presStyleCnt="4"/>
      <dgm:spPr>
        <a:solidFill>
          <a:srgbClr val="92D050"/>
        </a:solidFill>
      </dgm:spPr>
    </dgm:pt>
    <dgm:pt modelId="{D1ED3E65-9FE2-419C-B1DA-DE562CDF4D39}" type="pres">
      <dgm:prSet presAssocID="{6872FA1D-6A5C-4A0A-9A8C-B962166EA711}" presName="text2" presStyleLbl="fgAcc2" presStyleIdx="2" presStyleCnt="4">
        <dgm:presLayoutVars>
          <dgm:chPref val="3"/>
        </dgm:presLayoutVars>
      </dgm:prSet>
      <dgm:spPr/>
    </dgm:pt>
    <dgm:pt modelId="{4C07FC87-B8C1-4D52-8BE8-77DDFE5B7DE4}" type="pres">
      <dgm:prSet presAssocID="{6872FA1D-6A5C-4A0A-9A8C-B962166EA711}" presName="hierChild3" presStyleCnt="0"/>
      <dgm:spPr/>
    </dgm:pt>
    <dgm:pt modelId="{9CBBA554-9E67-4367-981A-54E18B339B67}" type="pres">
      <dgm:prSet presAssocID="{56990118-54A9-4A00-B68A-226E35CFDDA1}" presName="Name17" presStyleLbl="parChTrans1D3" presStyleIdx="2" presStyleCnt="4"/>
      <dgm:spPr/>
    </dgm:pt>
    <dgm:pt modelId="{14924161-DC2C-4114-B494-FE2DC28E0D1E}" type="pres">
      <dgm:prSet presAssocID="{CD0F2A22-8C16-46FA-A283-6FA4769519FC}" presName="hierRoot3" presStyleCnt="0"/>
      <dgm:spPr/>
    </dgm:pt>
    <dgm:pt modelId="{88378353-FE84-47AB-A8B8-11F1D35A93F0}" type="pres">
      <dgm:prSet presAssocID="{CD0F2A22-8C16-46FA-A283-6FA4769519FC}" presName="composite3" presStyleCnt="0"/>
      <dgm:spPr/>
    </dgm:pt>
    <dgm:pt modelId="{C5A119E7-7E45-4471-8212-D8A23805243A}" type="pres">
      <dgm:prSet presAssocID="{CD0F2A22-8C16-46FA-A283-6FA4769519FC}" presName="background3" presStyleLbl="node3" presStyleIdx="2" presStyleCnt="4"/>
      <dgm:spPr/>
    </dgm:pt>
    <dgm:pt modelId="{3FAEAF4D-7B85-450C-9D2A-1783BC68CD81}" type="pres">
      <dgm:prSet presAssocID="{CD0F2A22-8C16-46FA-A283-6FA4769519FC}" presName="text3" presStyleLbl="fgAcc3" presStyleIdx="2" presStyleCnt="4" custScaleX="99922" custScaleY="134907">
        <dgm:presLayoutVars>
          <dgm:chPref val="3"/>
        </dgm:presLayoutVars>
      </dgm:prSet>
      <dgm:spPr/>
    </dgm:pt>
    <dgm:pt modelId="{05D4EF4F-9905-42D7-AB80-EA421E7820F7}" type="pres">
      <dgm:prSet presAssocID="{CD0F2A22-8C16-46FA-A283-6FA4769519FC}" presName="hierChild4" presStyleCnt="0"/>
      <dgm:spPr/>
    </dgm:pt>
    <dgm:pt modelId="{E53F1582-7252-4D77-B830-7501EF3D2ED4}" type="pres">
      <dgm:prSet presAssocID="{D60ACFFD-CCFE-45F1-958A-7D91DC3AAC16}" presName="Name23" presStyleLbl="parChTrans1D4" presStyleIdx="4" presStyleCnt="13"/>
      <dgm:spPr/>
    </dgm:pt>
    <dgm:pt modelId="{7DA190D9-832D-4D4F-B79A-3469ED87D2C2}" type="pres">
      <dgm:prSet presAssocID="{1D746F6C-9017-448D-BDAC-0C55EC968655}" presName="hierRoot4" presStyleCnt="0"/>
      <dgm:spPr/>
    </dgm:pt>
    <dgm:pt modelId="{EADEF4C9-C831-4867-A2F1-4D61A2225F6E}" type="pres">
      <dgm:prSet presAssocID="{1D746F6C-9017-448D-BDAC-0C55EC968655}" presName="composite4" presStyleCnt="0"/>
      <dgm:spPr/>
    </dgm:pt>
    <dgm:pt modelId="{7BBE8C26-F9E8-4331-8A65-974C3DE7F616}" type="pres">
      <dgm:prSet presAssocID="{1D746F6C-9017-448D-BDAC-0C55EC968655}" presName="background4" presStyleLbl="node4" presStyleIdx="4" presStyleCnt="13"/>
      <dgm:spPr/>
    </dgm:pt>
    <dgm:pt modelId="{03E5738C-B188-44AD-B561-8221E1BB1FDD}" type="pres">
      <dgm:prSet presAssocID="{1D746F6C-9017-448D-BDAC-0C55EC968655}" presName="text4" presStyleLbl="fgAcc4" presStyleIdx="4" presStyleCnt="13" custScaleX="99922" custScaleY="99345">
        <dgm:presLayoutVars>
          <dgm:chPref val="3"/>
        </dgm:presLayoutVars>
      </dgm:prSet>
      <dgm:spPr/>
    </dgm:pt>
    <dgm:pt modelId="{C7D8C93B-EF1C-48DB-B336-D16A297EFFA0}" type="pres">
      <dgm:prSet presAssocID="{1D746F6C-9017-448D-BDAC-0C55EC968655}" presName="hierChild5" presStyleCnt="0"/>
      <dgm:spPr/>
    </dgm:pt>
    <dgm:pt modelId="{C3268CFE-C888-4D22-974E-5E228894D199}" type="pres">
      <dgm:prSet presAssocID="{2F71E3C9-F3F9-44CA-A8F6-FE3E13E327E3}" presName="Name23" presStyleLbl="parChTrans1D4" presStyleIdx="5" presStyleCnt="13"/>
      <dgm:spPr/>
    </dgm:pt>
    <dgm:pt modelId="{7E28D6A1-5A04-4F8D-A21A-BA98A776D5DB}" type="pres">
      <dgm:prSet presAssocID="{50914DCC-E8A1-4226-938D-EF54D07CD9C5}" presName="hierRoot4" presStyleCnt="0"/>
      <dgm:spPr/>
    </dgm:pt>
    <dgm:pt modelId="{769927C7-2809-446B-8CF8-4C332DC0B1A4}" type="pres">
      <dgm:prSet presAssocID="{50914DCC-E8A1-4226-938D-EF54D07CD9C5}" presName="composite4" presStyleCnt="0"/>
      <dgm:spPr/>
    </dgm:pt>
    <dgm:pt modelId="{BBC27FC1-C08B-4039-A466-AB5DD8B611E6}" type="pres">
      <dgm:prSet presAssocID="{50914DCC-E8A1-4226-938D-EF54D07CD9C5}" presName="background4" presStyleLbl="node4" presStyleIdx="5" presStyleCnt="13"/>
      <dgm:spPr/>
    </dgm:pt>
    <dgm:pt modelId="{C84719C9-4474-421D-9F53-FA0E494B501A}" type="pres">
      <dgm:prSet presAssocID="{50914DCC-E8A1-4226-938D-EF54D07CD9C5}" presName="text4" presStyleLbl="fgAcc4" presStyleIdx="5" presStyleCnt="13" custScaleY="119825">
        <dgm:presLayoutVars>
          <dgm:chPref val="3"/>
        </dgm:presLayoutVars>
      </dgm:prSet>
      <dgm:spPr/>
    </dgm:pt>
    <dgm:pt modelId="{A9E69325-5221-492F-94AF-45A5C36B5A4A}" type="pres">
      <dgm:prSet presAssocID="{50914DCC-E8A1-4226-938D-EF54D07CD9C5}" presName="hierChild5" presStyleCnt="0"/>
      <dgm:spPr/>
    </dgm:pt>
    <dgm:pt modelId="{D9445042-9763-47A6-8CB8-4E2E445E48AF}" type="pres">
      <dgm:prSet presAssocID="{EB7DF3E4-9215-4065-8BD7-CBA8B35ABE31}" presName="Name23" presStyleLbl="parChTrans1D4" presStyleIdx="6" presStyleCnt="13"/>
      <dgm:spPr/>
    </dgm:pt>
    <dgm:pt modelId="{3CA8B7D7-6D1D-4D20-9168-F1DBD95CD6E8}" type="pres">
      <dgm:prSet presAssocID="{EF989723-598D-4F6B-B4B1-C752AC2C3D48}" presName="hierRoot4" presStyleCnt="0"/>
      <dgm:spPr/>
    </dgm:pt>
    <dgm:pt modelId="{E22AED5D-BA53-48EC-B65C-F80176AF7416}" type="pres">
      <dgm:prSet presAssocID="{EF989723-598D-4F6B-B4B1-C752AC2C3D48}" presName="composite4" presStyleCnt="0"/>
      <dgm:spPr/>
    </dgm:pt>
    <dgm:pt modelId="{CE9D3A65-6673-485C-BEFF-E18F6FC6E9A2}" type="pres">
      <dgm:prSet presAssocID="{EF989723-598D-4F6B-B4B1-C752AC2C3D48}" presName="background4" presStyleLbl="node4" presStyleIdx="6" presStyleCnt="13"/>
      <dgm:spPr/>
    </dgm:pt>
    <dgm:pt modelId="{80833D0E-4EE5-4F23-B4B7-22B6BE496B37}" type="pres">
      <dgm:prSet presAssocID="{EF989723-598D-4F6B-B4B1-C752AC2C3D48}" presName="text4" presStyleLbl="fgAcc4" presStyleIdx="6" presStyleCnt="13" custScaleY="110251">
        <dgm:presLayoutVars>
          <dgm:chPref val="3"/>
        </dgm:presLayoutVars>
      </dgm:prSet>
      <dgm:spPr/>
    </dgm:pt>
    <dgm:pt modelId="{65167E89-8F5B-4BCF-976C-1B146B595D07}" type="pres">
      <dgm:prSet presAssocID="{EF989723-598D-4F6B-B4B1-C752AC2C3D48}" presName="hierChild5" presStyleCnt="0"/>
      <dgm:spPr/>
    </dgm:pt>
    <dgm:pt modelId="{0107F1BD-59D4-47D5-880B-09F4BF605776}" type="pres">
      <dgm:prSet presAssocID="{F2393CAD-98A2-4F74-BEEC-3B1EF447D9B9}" presName="Name23" presStyleLbl="parChTrans1D4" presStyleIdx="7" presStyleCnt="13"/>
      <dgm:spPr/>
    </dgm:pt>
    <dgm:pt modelId="{5E1F0C17-4960-44A8-B970-450105919D97}" type="pres">
      <dgm:prSet presAssocID="{08C2E9AF-073E-4CD7-9E8A-03A797630104}" presName="hierRoot4" presStyleCnt="0"/>
      <dgm:spPr/>
    </dgm:pt>
    <dgm:pt modelId="{D72EA03C-3B91-4AEB-9CE1-B75B8205941B}" type="pres">
      <dgm:prSet presAssocID="{08C2E9AF-073E-4CD7-9E8A-03A797630104}" presName="composite4" presStyleCnt="0"/>
      <dgm:spPr/>
    </dgm:pt>
    <dgm:pt modelId="{A91DAC08-6664-4A3C-9ED5-08F3221F597A}" type="pres">
      <dgm:prSet presAssocID="{08C2E9AF-073E-4CD7-9E8A-03A797630104}" presName="background4" presStyleLbl="node4" presStyleIdx="7" presStyleCnt="13"/>
      <dgm:spPr/>
    </dgm:pt>
    <dgm:pt modelId="{B7883D39-EC42-4F38-991F-08DB01644FEB}" type="pres">
      <dgm:prSet presAssocID="{08C2E9AF-073E-4CD7-9E8A-03A797630104}" presName="text4" presStyleLbl="fgAcc4" presStyleIdx="7" presStyleCnt="13" custScaleY="126258">
        <dgm:presLayoutVars>
          <dgm:chPref val="3"/>
        </dgm:presLayoutVars>
      </dgm:prSet>
      <dgm:spPr/>
    </dgm:pt>
    <dgm:pt modelId="{8677DCCC-56B4-4D8E-B58E-711CABF50F04}" type="pres">
      <dgm:prSet presAssocID="{08C2E9AF-073E-4CD7-9E8A-03A797630104}" presName="hierChild5" presStyleCnt="0"/>
      <dgm:spPr/>
    </dgm:pt>
    <dgm:pt modelId="{23AE6FBC-0D6E-4534-A067-04AA7B617842}" type="pres">
      <dgm:prSet presAssocID="{D511DB15-0903-4FCA-A6CA-0692DE4B6951}" presName="Name23" presStyleLbl="parChTrans1D4" presStyleIdx="8" presStyleCnt="13"/>
      <dgm:spPr/>
    </dgm:pt>
    <dgm:pt modelId="{01406EFC-4787-4C76-85A2-D7224AABE197}" type="pres">
      <dgm:prSet presAssocID="{936C2591-7C14-46CF-BDDD-064516918DF2}" presName="hierRoot4" presStyleCnt="0"/>
      <dgm:spPr/>
    </dgm:pt>
    <dgm:pt modelId="{E2B17CDE-2BB6-4574-AE01-3F031F347E57}" type="pres">
      <dgm:prSet presAssocID="{936C2591-7C14-46CF-BDDD-064516918DF2}" presName="composite4" presStyleCnt="0"/>
      <dgm:spPr/>
    </dgm:pt>
    <dgm:pt modelId="{DDF4F459-1F0C-4729-A1B1-F40FA958F758}" type="pres">
      <dgm:prSet presAssocID="{936C2591-7C14-46CF-BDDD-064516918DF2}" presName="background4" presStyleLbl="node4" presStyleIdx="8" presStyleCnt="13"/>
      <dgm:spPr/>
    </dgm:pt>
    <dgm:pt modelId="{1D9413C3-F107-4CDA-8E40-063D7A20A24B}" type="pres">
      <dgm:prSet presAssocID="{936C2591-7C14-46CF-BDDD-064516918DF2}" presName="text4" presStyleLbl="fgAcc4" presStyleIdx="8" presStyleCnt="13" custScaleY="129392">
        <dgm:presLayoutVars>
          <dgm:chPref val="3"/>
        </dgm:presLayoutVars>
      </dgm:prSet>
      <dgm:spPr/>
    </dgm:pt>
    <dgm:pt modelId="{8E42F649-3019-47BC-B61A-1B084EF6D359}" type="pres">
      <dgm:prSet presAssocID="{936C2591-7C14-46CF-BDDD-064516918DF2}" presName="hierChild5" presStyleCnt="0"/>
      <dgm:spPr/>
    </dgm:pt>
    <dgm:pt modelId="{AC97DC42-B4A8-4AFF-BEF8-B8AF04AC042A}" type="pres">
      <dgm:prSet presAssocID="{F2CF24BE-C1B1-4AAF-9D43-8E5CABB2FF6B}" presName="Name23" presStyleLbl="parChTrans1D4" presStyleIdx="9" presStyleCnt="13"/>
      <dgm:spPr/>
    </dgm:pt>
    <dgm:pt modelId="{F2244383-1925-4C23-BCD1-322DA4AE040E}" type="pres">
      <dgm:prSet presAssocID="{789EB22B-FB34-44B7-8F3A-8DB0FC8719DC}" presName="hierRoot4" presStyleCnt="0"/>
      <dgm:spPr/>
    </dgm:pt>
    <dgm:pt modelId="{EDCD56B1-228D-4DE7-A3C1-BBB51D87A1E1}" type="pres">
      <dgm:prSet presAssocID="{789EB22B-FB34-44B7-8F3A-8DB0FC8719DC}" presName="composite4" presStyleCnt="0"/>
      <dgm:spPr/>
    </dgm:pt>
    <dgm:pt modelId="{5DB4680C-AD25-4F97-842C-0317341794AF}" type="pres">
      <dgm:prSet presAssocID="{789EB22B-FB34-44B7-8F3A-8DB0FC8719DC}" presName="background4" presStyleLbl="node4" presStyleIdx="9" presStyleCnt="13"/>
      <dgm:spPr/>
    </dgm:pt>
    <dgm:pt modelId="{944736A1-DFA9-4633-ADCA-1A25CC4ADF50}" type="pres">
      <dgm:prSet presAssocID="{789EB22B-FB34-44B7-8F3A-8DB0FC8719DC}" presName="text4" presStyleLbl="fgAcc4" presStyleIdx="9" presStyleCnt="13">
        <dgm:presLayoutVars>
          <dgm:chPref val="3"/>
        </dgm:presLayoutVars>
      </dgm:prSet>
      <dgm:spPr/>
    </dgm:pt>
    <dgm:pt modelId="{70B0A775-D96A-4D98-8D45-7A3D15D6F069}" type="pres">
      <dgm:prSet presAssocID="{789EB22B-FB34-44B7-8F3A-8DB0FC8719DC}" presName="hierChild5" presStyleCnt="0"/>
      <dgm:spPr/>
    </dgm:pt>
    <dgm:pt modelId="{3376DDF0-55AC-463C-ABF6-7109DDA0A7A1}" type="pres">
      <dgm:prSet presAssocID="{6488AE83-6E32-4036-A457-BBAA8430C467}" presName="Name10" presStyleLbl="parChTrans1D2" presStyleIdx="3" presStyleCnt="4"/>
      <dgm:spPr/>
    </dgm:pt>
    <dgm:pt modelId="{BA1C33E9-3DA0-463C-86FE-F98CDF3808BC}" type="pres">
      <dgm:prSet presAssocID="{8BAFC28B-BD37-450B-8285-FFC9D2D1E19C}" presName="hierRoot2" presStyleCnt="0"/>
      <dgm:spPr/>
    </dgm:pt>
    <dgm:pt modelId="{C091776E-2450-44E9-97BD-69E3EC243C7C}" type="pres">
      <dgm:prSet presAssocID="{8BAFC28B-BD37-450B-8285-FFC9D2D1E19C}" presName="composite2" presStyleCnt="0"/>
      <dgm:spPr/>
    </dgm:pt>
    <dgm:pt modelId="{EE6BE884-93B2-4622-B3BE-A10B14892EA9}" type="pres">
      <dgm:prSet presAssocID="{8BAFC28B-BD37-450B-8285-FFC9D2D1E19C}" presName="background2" presStyleLbl="node2" presStyleIdx="3" presStyleCnt="4"/>
      <dgm:spPr>
        <a:solidFill>
          <a:srgbClr val="92D050"/>
        </a:solidFill>
      </dgm:spPr>
    </dgm:pt>
    <dgm:pt modelId="{D915D062-2F96-4D93-BFE6-B699214E3833}" type="pres">
      <dgm:prSet presAssocID="{8BAFC28B-BD37-450B-8285-FFC9D2D1E19C}" presName="text2" presStyleLbl="fgAcc2" presStyleIdx="3" presStyleCnt="4">
        <dgm:presLayoutVars>
          <dgm:chPref val="3"/>
        </dgm:presLayoutVars>
      </dgm:prSet>
      <dgm:spPr/>
    </dgm:pt>
    <dgm:pt modelId="{87839137-C87D-44E3-BA1C-C37180244D57}" type="pres">
      <dgm:prSet presAssocID="{8BAFC28B-BD37-450B-8285-FFC9D2D1E19C}" presName="hierChild3" presStyleCnt="0"/>
      <dgm:spPr/>
    </dgm:pt>
    <dgm:pt modelId="{6B88DEA2-5D8A-4734-A3A4-0E6A2C7B5134}" type="pres">
      <dgm:prSet presAssocID="{ACDCBD54-F9B2-4D03-A74D-3A740377694F}" presName="Name17" presStyleLbl="parChTrans1D3" presStyleIdx="3" presStyleCnt="4"/>
      <dgm:spPr/>
    </dgm:pt>
    <dgm:pt modelId="{879F3173-A86C-4E2F-A12A-0B5262E516F1}" type="pres">
      <dgm:prSet presAssocID="{2D1D157F-AEA5-4134-B5B5-BF15D9DD8031}" presName="hierRoot3" presStyleCnt="0"/>
      <dgm:spPr/>
    </dgm:pt>
    <dgm:pt modelId="{5C109FBB-03A8-4473-8558-19A8BBD9AD47}" type="pres">
      <dgm:prSet presAssocID="{2D1D157F-AEA5-4134-B5B5-BF15D9DD8031}" presName="composite3" presStyleCnt="0"/>
      <dgm:spPr/>
    </dgm:pt>
    <dgm:pt modelId="{B0AE685C-A5BE-4282-B12F-5CCE56EB2EEE}" type="pres">
      <dgm:prSet presAssocID="{2D1D157F-AEA5-4134-B5B5-BF15D9DD8031}" presName="background3" presStyleLbl="node3" presStyleIdx="3" presStyleCnt="4"/>
      <dgm:spPr/>
    </dgm:pt>
    <dgm:pt modelId="{3585ED23-3301-4510-A195-10E98F6406FE}" type="pres">
      <dgm:prSet presAssocID="{2D1D157F-AEA5-4134-B5B5-BF15D9DD8031}" presName="text3" presStyleLbl="fgAcc3" presStyleIdx="3" presStyleCnt="4" custScaleX="84012" custScaleY="75513">
        <dgm:presLayoutVars>
          <dgm:chPref val="3"/>
        </dgm:presLayoutVars>
      </dgm:prSet>
      <dgm:spPr/>
    </dgm:pt>
    <dgm:pt modelId="{EA22D310-DE21-49C3-BB77-1FAA4E140A5D}" type="pres">
      <dgm:prSet presAssocID="{2D1D157F-AEA5-4134-B5B5-BF15D9DD8031}" presName="hierChild4" presStyleCnt="0"/>
      <dgm:spPr/>
    </dgm:pt>
    <dgm:pt modelId="{4805DE2F-519D-449F-862D-E862B7476364}" type="pres">
      <dgm:prSet presAssocID="{DF70A06A-9A9B-481F-8928-87CA34E28EB2}" presName="Name23" presStyleLbl="parChTrans1D4" presStyleIdx="10" presStyleCnt="13"/>
      <dgm:spPr/>
    </dgm:pt>
    <dgm:pt modelId="{AAB6547A-4035-45DA-9E4E-27E5A824B74C}" type="pres">
      <dgm:prSet presAssocID="{C6735591-4A13-44BB-8223-93B7FC85A235}" presName="hierRoot4" presStyleCnt="0"/>
      <dgm:spPr/>
    </dgm:pt>
    <dgm:pt modelId="{25B224DB-56AC-4B91-8237-6CBF637A1475}" type="pres">
      <dgm:prSet presAssocID="{C6735591-4A13-44BB-8223-93B7FC85A235}" presName="composite4" presStyleCnt="0"/>
      <dgm:spPr/>
    </dgm:pt>
    <dgm:pt modelId="{B7BB8B4A-5553-4FF0-B960-01945A5D9B35}" type="pres">
      <dgm:prSet presAssocID="{C6735591-4A13-44BB-8223-93B7FC85A235}" presName="background4" presStyleLbl="node4" presStyleIdx="10" presStyleCnt="13"/>
      <dgm:spPr/>
    </dgm:pt>
    <dgm:pt modelId="{1CDEFF79-6559-4D89-9BB9-6A87AD5696F1}" type="pres">
      <dgm:prSet presAssocID="{C6735591-4A13-44BB-8223-93B7FC85A235}" presName="text4" presStyleLbl="fgAcc4" presStyleIdx="10" presStyleCnt="13" custScaleX="91042" custScaleY="73035">
        <dgm:presLayoutVars>
          <dgm:chPref val="3"/>
        </dgm:presLayoutVars>
      </dgm:prSet>
      <dgm:spPr/>
    </dgm:pt>
    <dgm:pt modelId="{41322A92-0EE9-4E46-BAA0-6637ADE38926}" type="pres">
      <dgm:prSet presAssocID="{C6735591-4A13-44BB-8223-93B7FC85A235}" presName="hierChild5" presStyleCnt="0"/>
      <dgm:spPr/>
    </dgm:pt>
    <dgm:pt modelId="{1028295B-9D1A-40C2-A939-5C5C9AC8F106}" type="pres">
      <dgm:prSet presAssocID="{696ACD05-6C89-4657-A766-E72A38AFCAF9}" presName="Name23" presStyleLbl="parChTrans1D4" presStyleIdx="11" presStyleCnt="13"/>
      <dgm:spPr/>
    </dgm:pt>
    <dgm:pt modelId="{0D388D4E-7CBC-4485-8F1C-72D26FB5B15C}" type="pres">
      <dgm:prSet presAssocID="{B3C6834F-A0E2-46E9-8206-E258AD4FB7DB}" presName="hierRoot4" presStyleCnt="0"/>
      <dgm:spPr/>
    </dgm:pt>
    <dgm:pt modelId="{E6AFB9A9-EF2C-4D01-9E53-2D89609CD5A9}" type="pres">
      <dgm:prSet presAssocID="{B3C6834F-A0E2-46E9-8206-E258AD4FB7DB}" presName="composite4" presStyleCnt="0"/>
      <dgm:spPr/>
    </dgm:pt>
    <dgm:pt modelId="{D114EF49-9F78-45E5-8005-13A305B59408}" type="pres">
      <dgm:prSet presAssocID="{B3C6834F-A0E2-46E9-8206-E258AD4FB7DB}" presName="background4" presStyleLbl="node4" presStyleIdx="11" presStyleCnt="13"/>
      <dgm:spPr/>
    </dgm:pt>
    <dgm:pt modelId="{078C09E0-E97F-41C0-A19A-5EA3AD1BA703}" type="pres">
      <dgm:prSet presAssocID="{B3C6834F-A0E2-46E9-8206-E258AD4FB7DB}" presName="text4" presStyleLbl="fgAcc4" presStyleIdx="11" presStyleCnt="13" custScaleX="84012" custScaleY="75513">
        <dgm:presLayoutVars>
          <dgm:chPref val="3"/>
        </dgm:presLayoutVars>
      </dgm:prSet>
      <dgm:spPr/>
    </dgm:pt>
    <dgm:pt modelId="{A7C5D271-B01F-46CF-B643-EA74A3181723}" type="pres">
      <dgm:prSet presAssocID="{B3C6834F-A0E2-46E9-8206-E258AD4FB7DB}" presName="hierChild5" presStyleCnt="0"/>
      <dgm:spPr/>
    </dgm:pt>
    <dgm:pt modelId="{20C8B9EB-A31A-4C6E-A057-2536611A5FAE}" type="pres">
      <dgm:prSet presAssocID="{1220FCFC-596E-4D49-BE4A-6E8D2AC91564}" presName="Name23" presStyleLbl="parChTrans1D4" presStyleIdx="12" presStyleCnt="13"/>
      <dgm:spPr/>
    </dgm:pt>
    <dgm:pt modelId="{2660EF9F-B097-4FCF-9BF2-5F2A62BF09ED}" type="pres">
      <dgm:prSet presAssocID="{8A6DCA64-EB19-4477-90F4-84B2BBEE6ABF}" presName="hierRoot4" presStyleCnt="0"/>
      <dgm:spPr/>
    </dgm:pt>
    <dgm:pt modelId="{4823BB7B-2885-45DB-9B92-C2B1ED0A46DD}" type="pres">
      <dgm:prSet presAssocID="{8A6DCA64-EB19-4477-90F4-84B2BBEE6ABF}" presName="composite4" presStyleCnt="0"/>
      <dgm:spPr/>
    </dgm:pt>
    <dgm:pt modelId="{3DF93E07-1951-4640-8633-AE950929C946}" type="pres">
      <dgm:prSet presAssocID="{8A6DCA64-EB19-4477-90F4-84B2BBEE6ABF}" presName="background4" presStyleLbl="node4" presStyleIdx="12" presStyleCnt="13"/>
      <dgm:spPr/>
    </dgm:pt>
    <dgm:pt modelId="{66B80A90-A179-4983-A9C5-8745F15BFE08}" type="pres">
      <dgm:prSet presAssocID="{8A6DCA64-EB19-4477-90F4-84B2BBEE6ABF}" presName="text4" presStyleLbl="fgAcc4" presStyleIdx="12" presStyleCnt="13" custScaleX="81979" custScaleY="77359">
        <dgm:presLayoutVars>
          <dgm:chPref val="3"/>
        </dgm:presLayoutVars>
      </dgm:prSet>
      <dgm:spPr/>
    </dgm:pt>
    <dgm:pt modelId="{FA49A9D2-3AF6-448A-B578-62E5248BCB6D}" type="pres">
      <dgm:prSet presAssocID="{8A6DCA64-EB19-4477-90F4-84B2BBEE6ABF}" presName="hierChild5" presStyleCnt="0"/>
      <dgm:spPr/>
    </dgm:pt>
  </dgm:ptLst>
  <dgm:cxnLst>
    <dgm:cxn modelId="{B650370C-DDA8-4E2F-8789-8F7524C2E38D}" type="presOf" srcId="{61331010-4B21-4971-BC48-0A4246828F9C}" destId="{126B03BD-91FA-4851-A1F0-344E57BA14A5}" srcOrd="0" destOrd="0" presId="urn:microsoft.com/office/officeart/2005/8/layout/hierarchy1"/>
    <dgm:cxn modelId="{C4A3AC0F-B364-4ED1-BC98-E87BAA9D1581}" type="presOf" srcId="{6F25C857-9F1A-43E7-A434-D2C14C4600BD}" destId="{15E97F6C-F154-429B-BD57-90CB29511489}" srcOrd="0" destOrd="0" presId="urn:microsoft.com/office/officeart/2005/8/layout/hierarchy1"/>
    <dgm:cxn modelId="{5DAB1E13-99C9-478C-818A-3884CEFCC3F6}" type="presOf" srcId="{D9DD08E6-E593-4020-9762-92B881C0E78D}" destId="{48001338-6FAB-47E2-8BFC-20FD8E66D820}" srcOrd="0" destOrd="0" presId="urn:microsoft.com/office/officeart/2005/8/layout/hierarchy1"/>
    <dgm:cxn modelId="{4F7ED014-D8A3-49F1-92A9-1EC29E022B90}" type="presOf" srcId="{73E2DBF5-3DE6-4A63-A723-F3BA9E6AD39C}" destId="{0EFD7E16-5E2B-47F1-8BB2-1C8674E1AD71}" srcOrd="0" destOrd="0" presId="urn:microsoft.com/office/officeart/2005/8/layout/hierarchy1"/>
    <dgm:cxn modelId="{53DCDA14-4B8C-4CA5-A0F8-63B241962C0C}" type="presOf" srcId="{52903526-5D05-4E59-ACF1-39A6F0F08FC4}" destId="{D1ED0D50-85F0-4055-945F-37E7DB4BA8A8}" srcOrd="0" destOrd="0" presId="urn:microsoft.com/office/officeart/2005/8/layout/hierarchy1"/>
    <dgm:cxn modelId="{9B8CDF1A-CD3E-4C18-A3E6-2C67AFEB2AD1}" type="presOf" srcId="{69D8456B-17F7-4D2A-8CD6-B7C568F23AB3}" destId="{C9C46BE7-D89A-43E9-9512-07C5A9D882FC}" srcOrd="0" destOrd="0" presId="urn:microsoft.com/office/officeart/2005/8/layout/hierarchy1"/>
    <dgm:cxn modelId="{ED614622-130B-40E1-9DB4-43583464823D}" type="presOf" srcId="{225B87FF-EBEB-4087-B436-5A08D19CA57F}" destId="{10D1D667-3419-4D98-B21D-55175E3C3740}" srcOrd="0" destOrd="0" presId="urn:microsoft.com/office/officeart/2005/8/layout/hierarchy1"/>
    <dgm:cxn modelId="{7D8F6229-C303-49F7-8F32-4AB041F043DA}" type="presOf" srcId="{F2393CAD-98A2-4F74-BEEC-3B1EF447D9B9}" destId="{0107F1BD-59D4-47D5-880B-09F4BF605776}" srcOrd="0" destOrd="0" presId="urn:microsoft.com/office/officeart/2005/8/layout/hierarchy1"/>
    <dgm:cxn modelId="{F134792C-F412-4E6C-967F-D61B083BED8F}" type="presOf" srcId="{15EE00A7-2E1F-4081-8BFB-C73CC029564C}" destId="{BA01C2C4-3055-4BF8-92A5-A55118DF1211}" srcOrd="0" destOrd="0" presId="urn:microsoft.com/office/officeart/2005/8/layout/hierarchy1"/>
    <dgm:cxn modelId="{468D722F-B5D1-4609-9E62-B9B59A565E8F}" type="presOf" srcId="{8BAFC28B-BD37-450B-8285-FFC9D2D1E19C}" destId="{D915D062-2F96-4D93-BFE6-B699214E3833}" srcOrd="0" destOrd="0" presId="urn:microsoft.com/office/officeart/2005/8/layout/hierarchy1"/>
    <dgm:cxn modelId="{A0840633-0354-4945-A6E9-69B52E0030FD}" type="presOf" srcId="{8A6DCA64-EB19-4477-90F4-84B2BBEE6ABF}" destId="{66B80A90-A179-4983-A9C5-8745F15BFE08}" srcOrd="0" destOrd="0" presId="urn:microsoft.com/office/officeart/2005/8/layout/hierarchy1"/>
    <dgm:cxn modelId="{842C3133-C32D-428E-8EF8-E179DBC51682}" type="presOf" srcId="{C6735591-4A13-44BB-8223-93B7FC85A235}" destId="{1CDEFF79-6559-4D89-9BB9-6A87AD5696F1}" srcOrd="0" destOrd="0" presId="urn:microsoft.com/office/officeart/2005/8/layout/hierarchy1"/>
    <dgm:cxn modelId="{9E324E34-ABDC-45B9-A19C-82CD972B17C3}" srcId="{EF989723-598D-4F6B-B4B1-C752AC2C3D48}" destId="{08C2E9AF-073E-4CD7-9E8A-03A797630104}" srcOrd="0" destOrd="0" parTransId="{F2393CAD-98A2-4F74-BEEC-3B1EF447D9B9}" sibTransId="{72D1912A-D684-445F-B2A4-ED015EA4FE82}"/>
    <dgm:cxn modelId="{47759A34-B594-47C8-9173-F22EC5DFD0A0}" type="presOf" srcId="{ECA25F19-C484-45F4-BE50-286FA3BA240A}" destId="{5A897C12-71E5-4B84-8EDB-5B8FCF51C529}" srcOrd="0" destOrd="0" presId="urn:microsoft.com/office/officeart/2005/8/layout/hierarchy1"/>
    <dgm:cxn modelId="{52EA5D35-1791-4B55-890C-7D59C04AEEE2}" srcId="{15EE00A7-2E1F-4081-8BFB-C73CC029564C}" destId="{225B87FF-EBEB-4087-B436-5A08D19CA57F}" srcOrd="0" destOrd="0" parTransId="{A2E28C4A-AE72-4EEF-A123-5F47AE04F4C1}" sibTransId="{914872B5-E8D6-4230-A1EB-E678A5BAD29D}"/>
    <dgm:cxn modelId="{07B43337-345D-4065-9CC4-C23F5EB45E42}" srcId="{4F88CB62-036C-4C85-838E-75ED123F9EC2}" destId="{15EE00A7-2E1F-4081-8BFB-C73CC029564C}" srcOrd="1" destOrd="0" parTransId="{2BDE0C7B-C94D-4F9C-8D8F-A90F93CBDB32}" sibTransId="{F5A3EFA2-D9EE-4A40-98FC-00E8E7C4ADAA}"/>
    <dgm:cxn modelId="{575BED39-DCAC-4FE1-AA17-D2943337B6AC}" type="presOf" srcId="{B3C6834F-A0E2-46E9-8206-E258AD4FB7DB}" destId="{078C09E0-E97F-41C0-A19A-5EA3AD1BA703}" srcOrd="0" destOrd="0" presId="urn:microsoft.com/office/officeart/2005/8/layout/hierarchy1"/>
    <dgm:cxn modelId="{3911F73B-B251-45D8-A17E-C346404687E7}" type="presOf" srcId="{936C2591-7C14-46CF-BDDD-064516918DF2}" destId="{1D9413C3-F107-4CDA-8E40-063D7A20A24B}" srcOrd="0" destOrd="0" presId="urn:microsoft.com/office/officeart/2005/8/layout/hierarchy1"/>
    <dgm:cxn modelId="{4D972D3E-7D18-49C2-B3E7-8960E2EBB008}" type="presOf" srcId="{2BDE0C7B-C94D-4F9C-8D8F-A90F93CBDB32}" destId="{DB571279-405B-421C-9BD4-B9B26DF82003}" srcOrd="0" destOrd="0" presId="urn:microsoft.com/office/officeart/2005/8/layout/hierarchy1"/>
    <dgm:cxn modelId="{F7108A3E-8225-4F79-A8EA-AFB8A71B15FB}" srcId="{F4E6F1F7-81C5-42BD-B54F-7EC0C90F002D}" destId="{D9DD08E6-E593-4020-9762-92B881C0E78D}" srcOrd="0" destOrd="0" parTransId="{798334BE-77AB-4231-AC37-1C41DF26FE71}" sibTransId="{16BB0453-99DA-40FD-9208-B969FF010F38}"/>
    <dgm:cxn modelId="{5C20B040-9ECA-433F-9416-FECF1819465B}" srcId="{4F88CB62-036C-4C85-838E-75ED123F9EC2}" destId="{F4E6F1F7-81C5-42BD-B54F-7EC0C90F002D}" srcOrd="0" destOrd="0" parTransId="{6F25C857-9F1A-43E7-A434-D2C14C4600BD}" sibTransId="{6ADE0569-C940-49ED-90E6-377EB6358A67}"/>
    <dgm:cxn modelId="{8915875D-24CA-481D-973B-A0A3C2D3F2DE}" srcId="{936C2591-7C14-46CF-BDDD-064516918DF2}" destId="{789EB22B-FB34-44B7-8F3A-8DB0FC8719DC}" srcOrd="0" destOrd="0" parTransId="{F2CF24BE-C1B1-4AAF-9D43-8E5CABB2FF6B}" sibTransId="{F8EBC573-4B68-4E76-97B5-69F7845E392F}"/>
    <dgm:cxn modelId="{B1C3E95F-C20D-4FE1-8426-D4D19A9D1742}" srcId="{B3C6834F-A0E2-46E9-8206-E258AD4FB7DB}" destId="{8A6DCA64-EB19-4477-90F4-84B2BBEE6ABF}" srcOrd="0" destOrd="0" parTransId="{1220FCFC-596E-4D49-BE4A-6E8D2AC91564}" sibTransId="{09F5B06A-4040-4977-B337-78DCB630B9D0}"/>
    <dgm:cxn modelId="{4C346B41-2D23-4AE2-9330-FE8C0EB81562}" type="presOf" srcId="{D511DB15-0903-4FCA-A6CA-0692DE4B6951}" destId="{23AE6FBC-0D6E-4534-A067-04AA7B617842}" srcOrd="0" destOrd="0" presId="urn:microsoft.com/office/officeart/2005/8/layout/hierarchy1"/>
    <dgm:cxn modelId="{6F93A742-E306-458E-9E46-84630195960E}" srcId="{8BAFC28B-BD37-450B-8285-FFC9D2D1E19C}" destId="{2D1D157F-AEA5-4134-B5B5-BF15D9DD8031}" srcOrd="0" destOrd="0" parTransId="{ACDCBD54-F9B2-4D03-A74D-3A740377694F}" sibTransId="{D89AC6E7-9DF5-4FB1-ABC4-D5C84881402F}"/>
    <dgm:cxn modelId="{227E0D64-0A71-45CD-9929-BCDC497399F7}" type="presOf" srcId="{BFD494CE-09F5-4D52-9647-1250F2AEBFDB}" destId="{4FED3917-20EE-4CF2-8E41-F47E0BDAA2E7}" srcOrd="0" destOrd="0" presId="urn:microsoft.com/office/officeart/2005/8/layout/hierarchy1"/>
    <dgm:cxn modelId="{F0E42966-1AFC-4E88-AD6D-2EB1543ACDC5}" srcId="{4F88CB62-036C-4C85-838E-75ED123F9EC2}" destId="{6872FA1D-6A5C-4A0A-9A8C-B962166EA711}" srcOrd="2" destOrd="0" parTransId="{61331010-4B21-4971-BC48-0A4246828F9C}" sibTransId="{DA62DF57-315D-48DA-9207-FB843F636EDF}"/>
    <dgm:cxn modelId="{D2ACF568-1D75-437C-B671-1487C98812AB}" type="presOf" srcId="{F4E6F1F7-81C5-42BD-B54F-7EC0C90F002D}" destId="{B4C6E396-3488-4A23-A52B-9E5D82ACF494}" srcOrd="0" destOrd="0" presId="urn:microsoft.com/office/officeart/2005/8/layout/hierarchy1"/>
    <dgm:cxn modelId="{0938616B-0676-4063-B553-643AEA5BE77F}" type="presOf" srcId="{08C2E9AF-073E-4CD7-9E8A-03A797630104}" destId="{B7883D39-EC42-4F38-991F-08DB01644FEB}" srcOrd="0" destOrd="0" presId="urn:microsoft.com/office/officeart/2005/8/layout/hierarchy1"/>
    <dgm:cxn modelId="{A319324E-F9B5-4E1D-B2C1-D424E161997B}" type="presOf" srcId="{EF989723-598D-4F6B-B4B1-C752AC2C3D48}" destId="{80833D0E-4EE5-4F23-B4B7-22B6BE496B37}" srcOrd="0" destOrd="0" presId="urn:microsoft.com/office/officeart/2005/8/layout/hierarchy1"/>
    <dgm:cxn modelId="{249DBF71-3A9A-4685-9700-0FFB791EAE8F}" type="presOf" srcId="{798334BE-77AB-4231-AC37-1C41DF26FE71}" destId="{6D31D1BB-9B56-4DBE-AD75-F5ADEE58BC6E}" srcOrd="0" destOrd="0" presId="urn:microsoft.com/office/officeart/2005/8/layout/hierarchy1"/>
    <dgm:cxn modelId="{588EB676-0ACD-4A6D-85F4-E82221FC2F10}" type="presOf" srcId="{EB7DF3E4-9215-4065-8BD7-CBA8B35ABE31}" destId="{D9445042-9763-47A6-8CB8-4E2E445E48AF}" srcOrd="0" destOrd="0" presId="urn:microsoft.com/office/officeart/2005/8/layout/hierarchy1"/>
    <dgm:cxn modelId="{74907577-BE23-49DA-939E-3C4C5A192FD2}" srcId="{D9DD08E6-E593-4020-9762-92B881C0E78D}" destId="{C9DA17C5-4C1D-4332-B7EE-78AB60A19B4E}" srcOrd="0" destOrd="0" parTransId="{52903526-5D05-4E59-ACF1-39A6F0F08FC4}" sibTransId="{0BDBD19E-A87A-4BBA-8BF7-11DFC62381D5}"/>
    <dgm:cxn modelId="{2C505758-ACD6-469E-A140-DF8C61653CB5}" srcId="{4F88CB62-036C-4C85-838E-75ED123F9EC2}" destId="{8BAFC28B-BD37-450B-8285-FFC9D2D1E19C}" srcOrd="3" destOrd="0" parTransId="{6488AE83-6E32-4036-A457-BBAA8430C467}" sibTransId="{B45DA22A-B64B-4139-A647-133198AACE21}"/>
    <dgm:cxn modelId="{25DC927B-0AB4-40C7-882D-90337CDEC0DB}" srcId="{6872FA1D-6A5C-4A0A-9A8C-B962166EA711}" destId="{CD0F2A22-8C16-46FA-A283-6FA4769519FC}" srcOrd="0" destOrd="0" parTransId="{56990118-54A9-4A00-B68A-226E35CFDDA1}" sibTransId="{157569E0-EA7D-45F9-808A-4E41FE4AAF6E}"/>
    <dgm:cxn modelId="{2411077C-2935-49D0-BC4D-8FD19E6F99C1}" type="presOf" srcId="{ACDCBD54-F9B2-4D03-A74D-3A740377694F}" destId="{6B88DEA2-5D8A-4734-A3A4-0E6A2C7B5134}" srcOrd="0" destOrd="0" presId="urn:microsoft.com/office/officeart/2005/8/layout/hierarchy1"/>
    <dgm:cxn modelId="{F4AC697E-2D6B-49D1-9B2B-F38CCE424C87}" srcId="{50914DCC-E8A1-4226-938D-EF54D07CD9C5}" destId="{EF989723-598D-4F6B-B4B1-C752AC2C3D48}" srcOrd="0" destOrd="0" parTransId="{EB7DF3E4-9215-4065-8BD7-CBA8B35ABE31}" sibTransId="{196A7334-5990-482A-AAF4-80F47E4DC21D}"/>
    <dgm:cxn modelId="{6A94E980-D477-4593-8EEB-315827358213}" srcId="{E4FA168E-547B-4C1D-A2CD-6452A523C62C}" destId="{73E2DBF5-3DE6-4A63-A723-F3BA9E6AD39C}" srcOrd="0" destOrd="0" parTransId="{ECA25F19-C484-45F4-BE50-286FA3BA240A}" sibTransId="{88298AD6-6AA3-429C-9F44-A11800582395}"/>
    <dgm:cxn modelId="{356B1B87-A9AF-48D7-9408-27D8856D1D2C}" srcId="{C6735591-4A13-44BB-8223-93B7FC85A235}" destId="{B3C6834F-A0E2-46E9-8206-E258AD4FB7DB}" srcOrd="0" destOrd="0" parTransId="{696ACD05-6C89-4657-A766-E72A38AFCAF9}" sibTransId="{AC65DA78-1EA7-4E96-9198-8A58CD243ED7}"/>
    <dgm:cxn modelId="{964D738C-0B9F-45A8-BB78-0EAD6A35472A}" type="presOf" srcId="{1D746F6C-9017-448D-BDAC-0C55EC968655}" destId="{03E5738C-B188-44AD-B561-8221E1BB1FDD}" srcOrd="0" destOrd="0" presId="urn:microsoft.com/office/officeart/2005/8/layout/hierarchy1"/>
    <dgm:cxn modelId="{31DFD18E-159F-4619-BE0B-D2907424EA28}" srcId="{2D1D157F-AEA5-4134-B5B5-BF15D9DD8031}" destId="{C6735591-4A13-44BB-8223-93B7FC85A235}" srcOrd="0" destOrd="0" parTransId="{DF70A06A-9A9B-481F-8928-87CA34E28EB2}" sibTransId="{457C3F10-0225-408C-BF2D-9EB69BC3A3AF}"/>
    <dgm:cxn modelId="{146DF98F-CE4A-4F62-8109-04E8BA107CF3}" type="presOf" srcId="{2F71E3C9-F3F9-44CA-A8F6-FE3E13E327E3}" destId="{C3268CFE-C888-4D22-974E-5E228894D199}" srcOrd="0" destOrd="0" presId="urn:microsoft.com/office/officeart/2005/8/layout/hierarchy1"/>
    <dgm:cxn modelId="{B4FF0993-9370-42C6-AC58-837E3721AC23}" type="presOf" srcId="{789EB22B-FB34-44B7-8F3A-8DB0FC8719DC}" destId="{944736A1-DFA9-4633-ADCA-1A25CC4ADF50}" srcOrd="0" destOrd="0" presId="urn:microsoft.com/office/officeart/2005/8/layout/hierarchy1"/>
    <dgm:cxn modelId="{E3422193-CFBF-4E2B-894E-DF8581FBF136}" type="presOf" srcId="{E02B8623-6695-4AD5-B430-41BD08CAA2D4}" destId="{7FA9B642-0385-4219-9629-B07BA5C33EF6}" srcOrd="0" destOrd="0" presId="urn:microsoft.com/office/officeart/2005/8/layout/hierarchy1"/>
    <dgm:cxn modelId="{0EBA8A96-D301-41C8-AB2D-2EB7078BCB91}" type="presOf" srcId="{6488AE83-6E32-4036-A457-BBAA8430C467}" destId="{3376DDF0-55AC-463C-ABF6-7109DDA0A7A1}" srcOrd="0" destOrd="0" presId="urn:microsoft.com/office/officeart/2005/8/layout/hierarchy1"/>
    <dgm:cxn modelId="{32893A9C-B67C-4C68-B858-5A9E5FEF6D03}" type="presOf" srcId="{50914DCC-E8A1-4226-938D-EF54D07CD9C5}" destId="{C84719C9-4474-421D-9F53-FA0E494B501A}" srcOrd="0" destOrd="0" presId="urn:microsoft.com/office/officeart/2005/8/layout/hierarchy1"/>
    <dgm:cxn modelId="{E7CC4B9C-1095-4B3B-9F9C-48A2284734F3}" type="presOf" srcId="{6872FA1D-6A5C-4A0A-9A8C-B962166EA711}" destId="{D1ED3E65-9FE2-419C-B1DA-DE562CDF4D39}" srcOrd="0" destOrd="0" presId="urn:microsoft.com/office/officeart/2005/8/layout/hierarchy1"/>
    <dgm:cxn modelId="{6957589D-E346-452B-AFCB-2D82DF2D02CE}" type="presOf" srcId="{E4FA168E-547B-4C1D-A2CD-6452A523C62C}" destId="{BD8C0DDD-F8E3-4840-8531-CE64E0F66AB2}" srcOrd="0" destOrd="0" presId="urn:microsoft.com/office/officeart/2005/8/layout/hierarchy1"/>
    <dgm:cxn modelId="{A4D370A0-71C7-4447-B430-B4AB74ABAFB3}" srcId="{C9DA17C5-4C1D-4332-B7EE-78AB60A19B4E}" destId="{E02B8623-6695-4AD5-B430-41BD08CAA2D4}" srcOrd="0" destOrd="0" parTransId="{394817D4-8E17-4159-8DC4-139C516D24BC}" sibTransId="{9D331A2B-791E-41E3-95C4-955246D83056}"/>
    <dgm:cxn modelId="{EF9973A0-549B-4830-BE05-C01CDAB335A4}" type="presOf" srcId="{D60ACFFD-CCFE-45F1-958A-7D91DC3AAC16}" destId="{E53F1582-7252-4D77-B830-7501EF3D2ED4}" srcOrd="0" destOrd="0" presId="urn:microsoft.com/office/officeart/2005/8/layout/hierarchy1"/>
    <dgm:cxn modelId="{809DDCA3-644E-4500-8955-6DBEBB3B8085}" type="presOf" srcId="{1220FCFC-596E-4D49-BE4A-6E8D2AC91564}" destId="{20C8B9EB-A31A-4C6E-A057-2536611A5FAE}" srcOrd="0" destOrd="0" presId="urn:microsoft.com/office/officeart/2005/8/layout/hierarchy1"/>
    <dgm:cxn modelId="{ECB382B4-5415-44E2-8ABE-7B36F179B65C}" srcId="{69D8456B-17F7-4D2A-8CD6-B7C568F23AB3}" destId="{4F88CB62-036C-4C85-838E-75ED123F9EC2}" srcOrd="0" destOrd="0" parTransId="{9E996C88-76A9-437E-A664-EEF8AEE168F6}" sibTransId="{DEE74C84-9FD9-45EB-A493-470F60997427}"/>
    <dgm:cxn modelId="{A516CAB4-FA58-4E0D-BA3F-3F20EA1D9FF5}" type="presOf" srcId="{4F88CB62-036C-4C85-838E-75ED123F9EC2}" destId="{039872F2-1D60-4775-B76F-2CDEDD3093EC}" srcOrd="0" destOrd="0" presId="urn:microsoft.com/office/officeart/2005/8/layout/hierarchy1"/>
    <dgm:cxn modelId="{2C4A8CBD-3FC1-478A-AA29-01C635865A4B}" srcId="{CD0F2A22-8C16-46FA-A283-6FA4769519FC}" destId="{1D746F6C-9017-448D-BDAC-0C55EC968655}" srcOrd="0" destOrd="0" parTransId="{D60ACFFD-CCFE-45F1-958A-7D91DC3AAC16}" sibTransId="{F17E976A-52B6-4F55-A5C5-21D3BDE11EA0}"/>
    <dgm:cxn modelId="{5E4A42BE-FBB8-4E3A-976C-A34BB178E08A}" type="presOf" srcId="{CD0F2A22-8C16-46FA-A283-6FA4769519FC}" destId="{3FAEAF4D-7B85-450C-9D2A-1783BC68CD81}" srcOrd="0" destOrd="0" presId="urn:microsoft.com/office/officeart/2005/8/layout/hierarchy1"/>
    <dgm:cxn modelId="{4820B1C2-7786-4B4E-9A26-6269D729EF9F}" srcId="{225B87FF-EBEB-4087-B436-5A08D19CA57F}" destId="{E4FA168E-547B-4C1D-A2CD-6452A523C62C}" srcOrd="0" destOrd="0" parTransId="{BFD494CE-09F5-4D52-9647-1250F2AEBFDB}" sibTransId="{37B7E449-9E73-4FED-AFE2-C766463EEEFD}"/>
    <dgm:cxn modelId="{C118CAD0-E32D-4A82-809C-1DD1EAB4E7E1}" type="presOf" srcId="{394817D4-8E17-4159-8DC4-139C516D24BC}" destId="{2C35B5DA-FAE9-49FE-994F-B369020684B9}" srcOrd="0" destOrd="0" presId="urn:microsoft.com/office/officeart/2005/8/layout/hierarchy1"/>
    <dgm:cxn modelId="{47044BD5-162F-4F39-A47B-B3F3F87104A5}" type="presOf" srcId="{2D1D157F-AEA5-4134-B5B5-BF15D9DD8031}" destId="{3585ED23-3301-4510-A195-10E98F6406FE}" srcOrd="0" destOrd="0" presId="urn:microsoft.com/office/officeart/2005/8/layout/hierarchy1"/>
    <dgm:cxn modelId="{65B119D6-F44E-49AA-AA9F-77CF774AADEB}" type="presOf" srcId="{56990118-54A9-4A00-B68A-226E35CFDDA1}" destId="{9CBBA554-9E67-4367-981A-54E18B339B67}" srcOrd="0" destOrd="0" presId="urn:microsoft.com/office/officeart/2005/8/layout/hierarchy1"/>
    <dgm:cxn modelId="{F8854FD6-7FB0-4456-939D-82C0F63B9CF4}" srcId="{08C2E9AF-073E-4CD7-9E8A-03A797630104}" destId="{936C2591-7C14-46CF-BDDD-064516918DF2}" srcOrd="0" destOrd="0" parTransId="{D511DB15-0903-4FCA-A6CA-0692DE4B6951}" sibTransId="{E4E2EBA3-AEAB-423B-9B2C-50749592EA32}"/>
    <dgm:cxn modelId="{1AC2E0DD-AC1A-4270-B4A3-2A802749D9F0}" srcId="{1D746F6C-9017-448D-BDAC-0C55EC968655}" destId="{50914DCC-E8A1-4226-938D-EF54D07CD9C5}" srcOrd="0" destOrd="0" parTransId="{2F71E3C9-F3F9-44CA-A8F6-FE3E13E327E3}" sibTransId="{3B970763-0B94-4074-BF5E-47D5C4969D3E}"/>
    <dgm:cxn modelId="{AE7F2CE8-4C46-4AB5-99B9-D9084DE227E6}" type="presOf" srcId="{DF70A06A-9A9B-481F-8928-87CA34E28EB2}" destId="{4805DE2F-519D-449F-862D-E862B7476364}" srcOrd="0" destOrd="0" presId="urn:microsoft.com/office/officeart/2005/8/layout/hierarchy1"/>
    <dgm:cxn modelId="{15E697F1-EB52-4785-A959-CC9DFFCF1C7F}" type="presOf" srcId="{F2CF24BE-C1B1-4AAF-9D43-8E5CABB2FF6B}" destId="{AC97DC42-B4A8-4AFF-BEF8-B8AF04AC042A}" srcOrd="0" destOrd="0" presId="urn:microsoft.com/office/officeart/2005/8/layout/hierarchy1"/>
    <dgm:cxn modelId="{D98195FB-6877-49FF-B22F-3CF6BCDD72EF}" type="presOf" srcId="{696ACD05-6C89-4657-A766-E72A38AFCAF9}" destId="{1028295B-9D1A-40C2-A939-5C5C9AC8F106}" srcOrd="0" destOrd="0" presId="urn:microsoft.com/office/officeart/2005/8/layout/hierarchy1"/>
    <dgm:cxn modelId="{BDB406FD-BD2D-4D6C-800C-D8FF6FDF096A}" type="presOf" srcId="{C9DA17C5-4C1D-4332-B7EE-78AB60A19B4E}" destId="{795F0896-DAA6-4222-9D86-B769F7DDF7A8}" srcOrd="0" destOrd="0" presId="urn:microsoft.com/office/officeart/2005/8/layout/hierarchy1"/>
    <dgm:cxn modelId="{E993ADFE-286F-4F40-BCAF-720E89976B47}" type="presOf" srcId="{A2E28C4A-AE72-4EEF-A123-5F47AE04F4C1}" destId="{089FEFEB-B70E-4A55-80A9-040282F4A070}" srcOrd="0" destOrd="0" presId="urn:microsoft.com/office/officeart/2005/8/layout/hierarchy1"/>
    <dgm:cxn modelId="{3B5FD7FD-5433-4A76-A514-5308B8DB4910}" type="presParOf" srcId="{C9C46BE7-D89A-43E9-9512-07C5A9D882FC}" destId="{AE336965-C298-4E60-9867-4F1EA05D6525}" srcOrd="0" destOrd="0" presId="urn:microsoft.com/office/officeart/2005/8/layout/hierarchy1"/>
    <dgm:cxn modelId="{04AAC9A7-34FC-4DDA-B8B0-96454325E104}" type="presParOf" srcId="{AE336965-C298-4E60-9867-4F1EA05D6525}" destId="{EBC01087-A127-4560-B143-C5B6455A0427}" srcOrd="0" destOrd="0" presId="urn:microsoft.com/office/officeart/2005/8/layout/hierarchy1"/>
    <dgm:cxn modelId="{7EEFFC96-435E-4A6F-8E84-C77B1718B475}" type="presParOf" srcId="{EBC01087-A127-4560-B143-C5B6455A0427}" destId="{906E279F-DDF8-4F9B-93FF-D0E3C72A954C}" srcOrd="0" destOrd="0" presId="urn:microsoft.com/office/officeart/2005/8/layout/hierarchy1"/>
    <dgm:cxn modelId="{1F68C0B2-FE99-448C-8744-833BFA1345E7}" type="presParOf" srcId="{EBC01087-A127-4560-B143-C5B6455A0427}" destId="{039872F2-1D60-4775-B76F-2CDEDD3093EC}" srcOrd="1" destOrd="0" presId="urn:microsoft.com/office/officeart/2005/8/layout/hierarchy1"/>
    <dgm:cxn modelId="{690253B1-F46F-4986-A325-D594D683193C}" type="presParOf" srcId="{AE336965-C298-4E60-9867-4F1EA05D6525}" destId="{597F63AA-F431-46DA-907A-340A25C694D5}" srcOrd="1" destOrd="0" presId="urn:microsoft.com/office/officeart/2005/8/layout/hierarchy1"/>
    <dgm:cxn modelId="{BE8440BF-5706-4CD3-ADEF-96B927A635C4}" type="presParOf" srcId="{597F63AA-F431-46DA-907A-340A25C694D5}" destId="{15E97F6C-F154-429B-BD57-90CB29511489}" srcOrd="0" destOrd="0" presId="urn:microsoft.com/office/officeart/2005/8/layout/hierarchy1"/>
    <dgm:cxn modelId="{D96ECAE0-02AF-488F-ABAB-CD41DC8E1558}" type="presParOf" srcId="{597F63AA-F431-46DA-907A-340A25C694D5}" destId="{D6D6140A-9D72-46E4-9B07-55CC916B58BA}" srcOrd="1" destOrd="0" presId="urn:microsoft.com/office/officeart/2005/8/layout/hierarchy1"/>
    <dgm:cxn modelId="{44BF7436-C47E-4F3B-BCAE-2B0EE96DF14E}" type="presParOf" srcId="{D6D6140A-9D72-46E4-9B07-55CC916B58BA}" destId="{23373C1B-7FCA-4858-9FF0-C8697E4CF75F}" srcOrd="0" destOrd="0" presId="urn:microsoft.com/office/officeart/2005/8/layout/hierarchy1"/>
    <dgm:cxn modelId="{84A07329-CE64-445E-95A9-04F029D9219D}" type="presParOf" srcId="{23373C1B-7FCA-4858-9FF0-C8697E4CF75F}" destId="{5A005F49-A119-4540-AE54-94648F5CB0FE}" srcOrd="0" destOrd="0" presId="urn:microsoft.com/office/officeart/2005/8/layout/hierarchy1"/>
    <dgm:cxn modelId="{77A2BCBA-5DE7-4A6C-A079-C4968D0E2CAB}" type="presParOf" srcId="{23373C1B-7FCA-4858-9FF0-C8697E4CF75F}" destId="{B4C6E396-3488-4A23-A52B-9E5D82ACF494}" srcOrd="1" destOrd="0" presId="urn:microsoft.com/office/officeart/2005/8/layout/hierarchy1"/>
    <dgm:cxn modelId="{A4B682B7-5A1C-402C-B86E-57C9FECCB10D}" type="presParOf" srcId="{D6D6140A-9D72-46E4-9B07-55CC916B58BA}" destId="{C879554A-F0F2-4C57-9AA6-66526E71F954}" srcOrd="1" destOrd="0" presId="urn:microsoft.com/office/officeart/2005/8/layout/hierarchy1"/>
    <dgm:cxn modelId="{BDE6AEA4-FFD3-4457-B47B-A8F5184CC4FD}" type="presParOf" srcId="{C879554A-F0F2-4C57-9AA6-66526E71F954}" destId="{6D31D1BB-9B56-4DBE-AD75-F5ADEE58BC6E}" srcOrd="0" destOrd="0" presId="urn:microsoft.com/office/officeart/2005/8/layout/hierarchy1"/>
    <dgm:cxn modelId="{4F619C17-689A-4B66-9625-3421689016FC}" type="presParOf" srcId="{C879554A-F0F2-4C57-9AA6-66526E71F954}" destId="{8DC620E7-FC3B-4CD1-911A-B81E53EC2992}" srcOrd="1" destOrd="0" presId="urn:microsoft.com/office/officeart/2005/8/layout/hierarchy1"/>
    <dgm:cxn modelId="{EB5D242F-B5F4-4601-A286-E1B6422C3B3E}" type="presParOf" srcId="{8DC620E7-FC3B-4CD1-911A-B81E53EC2992}" destId="{650475B5-EB60-41B9-8A63-DE8A632F77BE}" srcOrd="0" destOrd="0" presId="urn:microsoft.com/office/officeart/2005/8/layout/hierarchy1"/>
    <dgm:cxn modelId="{AB17CBFF-FE6E-4548-A3F3-0C505C9CD99F}" type="presParOf" srcId="{650475B5-EB60-41B9-8A63-DE8A632F77BE}" destId="{CEBA08DA-1EB2-48B8-B9F7-CE90F602D759}" srcOrd="0" destOrd="0" presId="urn:microsoft.com/office/officeart/2005/8/layout/hierarchy1"/>
    <dgm:cxn modelId="{B459BB01-DDC4-4381-9A8B-0AC884D8B9BB}" type="presParOf" srcId="{650475B5-EB60-41B9-8A63-DE8A632F77BE}" destId="{48001338-6FAB-47E2-8BFC-20FD8E66D820}" srcOrd="1" destOrd="0" presId="urn:microsoft.com/office/officeart/2005/8/layout/hierarchy1"/>
    <dgm:cxn modelId="{6DA63A28-80D0-47AF-82E3-7FD6A113C3D9}" type="presParOf" srcId="{8DC620E7-FC3B-4CD1-911A-B81E53EC2992}" destId="{FA26178C-440C-4F51-90F7-668367E88E9E}" srcOrd="1" destOrd="0" presId="urn:microsoft.com/office/officeart/2005/8/layout/hierarchy1"/>
    <dgm:cxn modelId="{0B7B4E38-CE25-4338-9B50-1DDBF072EBC0}" type="presParOf" srcId="{FA26178C-440C-4F51-90F7-668367E88E9E}" destId="{D1ED0D50-85F0-4055-945F-37E7DB4BA8A8}" srcOrd="0" destOrd="0" presId="urn:microsoft.com/office/officeart/2005/8/layout/hierarchy1"/>
    <dgm:cxn modelId="{56E82D0B-847F-4084-B552-4605DE95710D}" type="presParOf" srcId="{FA26178C-440C-4F51-90F7-668367E88E9E}" destId="{6FF32817-BE38-432C-BAF8-DB03215B0359}" srcOrd="1" destOrd="0" presId="urn:microsoft.com/office/officeart/2005/8/layout/hierarchy1"/>
    <dgm:cxn modelId="{0BD19864-AE74-4C64-BC20-BC0004D4C3C5}" type="presParOf" srcId="{6FF32817-BE38-432C-BAF8-DB03215B0359}" destId="{C0F3486C-A40F-44D5-8D91-E8449B47940B}" srcOrd="0" destOrd="0" presId="urn:microsoft.com/office/officeart/2005/8/layout/hierarchy1"/>
    <dgm:cxn modelId="{779F997A-7792-4D40-8C22-B1B35C4E49E2}" type="presParOf" srcId="{C0F3486C-A40F-44D5-8D91-E8449B47940B}" destId="{AB619AC6-6A9B-4DCA-A62A-E1940306CAFF}" srcOrd="0" destOrd="0" presId="urn:microsoft.com/office/officeart/2005/8/layout/hierarchy1"/>
    <dgm:cxn modelId="{5770B560-EB70-4154-B7FA-C490F97A15F5}" type="presParOf" srcId="{C0F3486C-A40F-44D5-8D91-E8449B47940B}" destId="{795F0896-DAA6-4222-9D86-B769F7DDF7A8}" srcOrd="1" destOrd="0" presId="urn:microsoft.com/office/officeart/2005/8/layout/hierarchy1"/>
    <dgm:cxn modelId="{2E133367-8A2A-47F5-B366-BC32116D17A3}" type="presParOf" srcId="{6FF32817-BE38-432C-BAF8-DB03215B0359}" destId="{B786A33E-A659-4250-A68A-41A8BBEFBE1B}" srcOrd="1" destOrd="0" presId="urn:microsoft.com/office/officeart/2005/8/layout/hierarchy1"/>
    <dgm:cxn modelId="{360FD5A8-55A5-43B5-8772-9CE9D80A596F}" type="presParOf" srcId="{B786A33E-A659-4250-A68A-41A8BBEFBE1B}" destId="{2C35B5DA-FAE9-49FE-994F-B369020684B9}" srcOrd="0" destOrd="0" presId="urn:microsoft.com/office/officeart/2005/8/layout/hierarchy1"/>
    <dgm:cxn modelId="{024E46FE-5685-4462-B4E5-D6BBA24E32C6}" type="presParOf" srcId="{B786A33E-A659-4250-A68A-41A8BBEFBE1B}" destId="{6F8CA884-77DA-4FC4-91FB-C9A9FF7A1EE6}" srcOrd="1" destOrd="0" presId="urn:microsoft.com/office/officeart/2005/8/layout/hierarchy1"/>
    <dgm:cxn modelId="{01C4D4F5-86F9-41C7-92B5-69E9CA36FAB7}" type="presParOf" srcId="{6F8CA884-77DA-4FC4-91FB-C9A9FF7A1EE6}" destId="{6630DE6F-9AF4-4203-91A2-872B05B7DE77}" srcOrd="0" destOrd="0" presId="urn:microsoft.com/office/officeart/2005/8/layout/hierarchy1"/>
    <dgm:cxn modelId="{AEBECF0C-365D-48CB-9B6D-EE200104DB98}" type="presParOf" srcId="{6630DE6F-9AF4-4203-91A2-872B05B7DE77}" destId="{B8B6238A-89A7-472D-BF9A-ED3FDAF92EE5}" srcOrd="0" destOrd="0" presId="urn:microsoft.com/office/officeart/2005/8/layout/hierarchy1"/>
    <dgm:cxn modelId="{4613D312-9375-4814-863F-B8FD40F9FC4B}" type="presParOf" srcId="{6630DE6F-9AF4-4203-91A2-872B05B7DE77}" destId="{7FA9B642-0385-4219-9629-B07BA5C33EF6}" srcOrd="1" destOrd="0" presId="urn:microsoft.com/office/officeart/2005/8/layout/hierarchy1"/>
    <dgm:cxn modelId="{EB393A47-264D-4701-8753-B06293A1E415}" type="presParOf" srcId="{6F8CA884-77DA-4FC4-91FB-C9A9FF7A1EE6}" destId="{86373317-39D2-4E28-8D5A-FA3A9BCA39D7}" srcOrd="1" destOrd="0" presId="urn:microsoft.com/office/officeart/2005/8/layout/hierarchy1"/>
    <dgm:cxn modelId="{7C7CE52E-2D3C-48E8-8276-7A14A4DA376A}" type="presParOf" srcId="{597F63AA-F431-46DA-907A-340A25C694D5}" destId="{DB571279-405B-421C-9BD4-B9B26DF82003}" srcOrd="2" destOrd="0" presId="urn:microsoft.com/office/officeart/2005/8/layout/hierarchy1"/>
    <dgm:cxn modelId="{18FC16D2-4878-442F-98DF-CFAE57FDF428}" type="presParOf" srcId="{597F63AA-F431-46DA-907A-340A25C694D5}" destId="{4F9871CF-23B2-4E57-882F-9C3E280BCFA8}" srcOrd="3" destOrd="0" presId="urn:microsoft.com/office/officeart/2005/8/layout/hierarchy1"/>
    <dgm:cxn modelId="{CBC1C3DA-826C-4804-ADC1-694F2A32D1F4}" type="presParOf" srcId="{4F9871CF-23B2-4E57-882F-9C3E280BCFA8}" destId="{4C0C8949-41D8-42FD-A1F5-844C8C67BD19}" srcOrd="0" destOrd="0" presId="urn:microsoft.com/office/officeart/2005/8/layout/hierarchy1"/>
    <dgm:cxn modelId="{2F83AAC1-DC10-4DA2-A051-26D41ADF8979}" type="presParOf" srcId="{4C0C8949-41D8-42FD-A1F5-844C8C67BD19}" destId="{0B786563-B9F4-4139-B51C-4A842C8FF99C}" srcOrd="0" destOrd="0" presId="urn:microsoft.com/office/officeart/2005/8/layout/hierarchy1"/>
    <dgm:cxn modelId="{04B43E39-D9AF-4934-98B0-3A323BA2C55A}" type="presParOf" srcId="{4C0C8949-41D8-42FD-A1F5-844C8C67BD19}" destId="{BA01C2C4-3055-4BF8-92A5-A55118DF1211}" srcOrd="1" destOrd="0" presId="urn:microsoft.com/office/officeart/2005/8/layout/hierarchy1"/>
    <dgm:cxn modelId="{B523628F-4D23-4A91-861C-90889EE4F0FD}" type="presParOf" srcId="{4F9871CF-23B2-4E57-882F-9C3E280BCFA8}" destId="{9ED1A088-3FF5-465D-897E-2EC000DD59A7}" srcOrd="1" destOrd="0" presId="urn:microsoft.com/office/officeart/2005/8/layout/hierarchy1"/>
    <dgm:cxn modelId="{60622E70-EC0D-47AE-BA21-A9342AEB29F6}" type="presParOf" srcId="{9ED1A088-3FF5-465D-897E-2EC000DD59A7}" destId="{089FEFEB-B70E-4A55-80A9-040282F4A070}" srcOrd="0" destOrd="0" presId="urn:microsoft.com/office/officeart/2005/8/layout/hierarchy1"/>
    <dgm:cxn modelId="{D210443C-6A27-45D2-9C1C-DD9B719B350D}" type="presParOf" srcId="{9ED1A088-3FF5-465D-897E-2EC000DD59A7}" destId="{9C90B855-5082-4B63-BC42-2740BF0A359C}" srcOrd="1" destOrd="0" presId="urn:microsoft.com/office/officeart/2005/8/layout/hierarchy1"/>
    <dgm:cxn modelId="{0F39A823-1D44-438D-BC64-8287436439E6}" type="presParOf" srcId="{9C90B855-5082-4B63-BC42-2740BF0A359C}" destId="{A14897D6-8E22-4822-824C-D0DC85866FC1}" srcOrd="0" destOrd="0" presId="urn:microsoft.com/office/officeart/2005/8/layout/hierarchy1"/>
    <dgm:cxn modelId="{82AE581E-3E09-4C02-945E-FE4A38EF6680}" type="presParOf" srcId="{A14897D6-8E22-4822-824C-D0DC85866FC1}" destId="{7F8D7921-08EE-4313-8307-1B87AF5AE73C}" srcOrd="0" destOrd="0" presId="urn:microsoft.com/office/officeart/2005/8/layout/hierarchy1"/>
    <dgm:cxn modelId="{5E538AF2-26AA-4769-BEFB-755E0360BBFA}" type="presParOf" srcId="{A14897D6-8E22-4822-824C-D0DC85866FC1}" destId="{10D1D667-3419-4D98-B21D-55175E3C3740}" srcOrd="1" destOrd="0" presId="urn:microsoft.com/office/officeart/2005/8/layout/hierarchy1"/>
    <dgm:cxn modelId="{B1C3B5E4-2593-441A-90B7-02A936E64296}" type="presParOf" srcId="{9C90B855-5082-4B63-BC42-2740BF0A359C}" destId="{A96C9A34-B9B5-43EA-A638-862D29BC630C}" srcOrd="1" destOrd="0" presId="urn:microsoft.com/office/officeart/2005/8/layout/hierarchy1"/>
    <dgm:cxn modelId="{8D9ACB76-2F33-411F-AD8B-E04F296A9291}" type="presParOf" srcId="{A96C9A34-B9B5-43EA-A638-862D29BC630C}" destId="{4FED3917-20EE-4CF2-8E41-F47E0BDAA2E7}" srcOrd="0" destOrd="0" presId="urn:microsoft.com/office/officeart/2005/8/layout/hierarchy1"/>
    <dgm:cxn modelId="{21A9E1C8-3E54-4DC0-B1B3-027931469F68}" type="presParOf" srcId="{A96C9A34-B9B5-43EA-A638-862D29BC630C}" destId="{D2AB5476-BFD3-446B-947C-6161A5F6C554}" srcOrd="1" destOrd="0" presId="urn:microsoft.com/office/officeart/2005/8/layout/hierarchy1"/>
    <dgm:cxn modelId="{EFE36D2C-2233-4F56-B8E9-201EC533FC0C}" type="presParOf" srcId="{D2AB5476-BFD3-446B-947C-6161A5F6C554}" destId="{ADC1034A-128B-46F0-A419-6DD4B8CEB38D}" srcOrd="0" destOrd="0" presId="urn:microsoft.com/office/officeart/2005/8/layout/hierarchy1"/>
    <dgm:cxn modelId="{2A408303-2EA1-4814-924D-DE7CC21C54B0}" type="presParOf" srcId="{ADC1034A-128B-46F0-A419-6DD4B8CEB38D}" destId="{A752B24A-D289-46FF-BE38-A8214594B969}" srcOrd="0" destOrd="0" presId="urn:microsoft.com/office/officeart/2005/8/layout/hierarchy1"/>
    <dgm:cxn modelId="{F50D751F-8653-43CE-9C55-42B4EC8C0093}" type="presParOf" srcId="{ADC1034A-128B-46F0-A419-6DD4B8CEB38D}" destId="{BD8C0DDD-F8E3-4840-8531-CE64E0F66AB2}" srcOrd="1" destOrd="0" presId="urn:microsoft.com/office/officeart/2005/8/layout/hierarchy1"/>
    <dgm:cxn modelId="{B632C1C4-5626-4AA3-B8CD-6187833E0773}" type="presParOf" srcId="{D2AB5476-BFD3-446B-947C-6161A5F6C554}" destId="{C0CC364F-99F9-4DB9-8425-561DF5C69F24}" srcOrd="1" destOrd="0" presId="urn:microsoft.com/office/officeart/2005/8/layout/hierarchy1"/>
    <dgm:cxn modelId="{EF54513D-A69A-4539-AAE0-3C0EA104AC6D}" type="presParOf" srcId="{C0CC364F-99F9-4DB9-8425-561DF5C69F24}" destId="{5A897C12-71E5-4B84-8EDB-5B8FCF51C529}" srcOrd="0" destOrd="0" presId="urn:microsoft.com/office/officeart/2005/8/layout/hierarchy1"/>
    <dgm:cxn modelId="{B0C26B6F-9A47-46FF-9BF0-D2825E186F41}" type="presParOf" srcId="{C0CC364F-99F9-4DB9-8425-561DF5C69F24}" destId="{FA672DEB-E6BB-44F8-AC89-F3E5BC4A8D52}" srcOrd="1" destOrd="0" presId="urn:microsoft.com/office/officeart/2005/8/layout/hierarchy1"/>
    <dgm:cxn modelId="{362063EB-6D45-4778-BA1D-2A4426FD7EB2}" type="presParOf" srcId="{FA672DEB-E6BB-44F8-AC89-F3E5BC4A8D52}" destId="{E8FF34E4-A3F6-492D-8824-CF5560AAC113}" srcOrd="0" destOrd="0" presId="urn:microsoft.com/office/officeart/2005/8/layout/hierarchy1"/>
    <dgm:cxn modelId="{D218EA07-D472-4051-9F31-52B332621137}" type="presParOf" srcId="{E8FF34E4-A3F6-492D-8824-CF5560AAC113}" destId="{5012774A-10F6-46E3-BC33-FEB5A3BC8F5E}" srcOrd="0" destOrd="0" presId="urn:microsoft.com/office/officeart/2005/8/layout/hierarchy1"/>
    <dgm:cxn modelId="{37204C0E-3179-4D63-AEFD-D814501A9F66}" type="presParOf" srcId="{E8FF34E4-A3F6-492D-8824-CF5560AAC113}" destId="{0EFD7E16-5E2B-47F1-8BB2-1C8674E1AD71}" srcOrd="1" destOrd="0" presId="urn:microsoft.com/office/officeart/2005/8/layout/hierarchy1"/>
    <dgm:cxn modelId="{19149DEB-BBE6-4E2A-A5F3-70DFF42EE12A}" type="presParOf" srcId="{FA672DEB-E6BB-44F8-AC89-F3E5BC4A8D52}" destId="{45FB4E87-0BE6-43E5-8C5D-0D052F13ABD4}" srcOrd="1" destOrd="0" presId="urn:microsoft.com/office/officeart/2005/8/layout/hierarchy1"/>
    <dgm:cxn modelId="{3B24029C-9DE5-4201-93B1-91E7503F30ED}" type="presParOf" srcId="{597F63AA-F431-46DA-907A-340A25C694D5}" destId="{126B03BD-91FA-4851-A1F0-344E57BA14A5}" srcOrd="4" destOrd="0" presId="urn:microsoft.com/office/officeart/2005/8/layout/hierarchy1"/>
    <dgm:cxn modelId="{85A5EDA5-E0C4-43BC-91C4-B352A58DD136}" type="presParOf" srcId="{597F63AA-F431-46DA-907A-340A25C694D5}" destId="{9DEFCE77-3727-4CDD-AD60-0443C5228BB4}" srcOrd="5" destOrd="0" presId="urn:microsoft.com/office/officeart/2005/8/layout/hierarchy1"/>
    <dgm:cxn modelId="{002CE6A1-D1BD-49B4-BF21-C3B458EA2398}" type="presParOf" srcId="{9DEFCE77-3727-4CDD-AD60-0443C5228BB4}" destId="{3C5B3216-BCAB-4A38-8142-F0F044805B98}" srcOrd="0" destOrd="0" presId="urn:microsoft.com/office/officeart/2005/8/layout/hierarchy1"/>
    <dgm:cxn modelId="{572B4A8D-5119-4825-8333-D660524A1471}" type="presParOf" srcId="{3C5B3216-BCAB-4A38-8142-F0F044805B98}" destId="{82A28CBC-E0FE-4D65-A5C5-A48B0AD5C086}" srcOrd="0" destOrd="0" presId="urn:microsoft.com/office/officeart/2005/8/layout/hierarchy1"/>
    <dgm:cxn modelId="{E72E034E-57DD-464A-AAA1-FA4C9B455B24}" type="presParOf" srcId="{3C5B3216-BCAB-4A38-8142-F0F044805B98}" destId="{D1ED3E65-9FE2-419C-B1DA-DE562CDF4D39}" srcOrd="1" destOrd="0" presId="urn:microsoft.com/office/officeart/2005/8/layout/hierarchy1"/>
    <dgm:cxn modelId="{D91EF2E2-1A81-4E77-9311-66CC4F4B5E85}" type="presParOf" srcId="{9DEFCE77-3727-4CDD-AD60-0443C5228BB4}" destId="{4C07FC87-B8C1-4D52-8BE8-77DDFE5B7DE4}" srcOrd="1" destOrd="0" presId="urn:microsoft.com/office/officeart/2005/8/layout/hierarchy1"/>
    <dgm:cxn modelId="{DC59A8B6-4795-47AE-9D2B-203CBB628E9B}" type="presParOf" srcId="{4C07FC87-B8C1-4D52-8BE8-77DDFE5B7DE4}" destId="{9CBBA554-9E67-4367-981A-54E18B339B67}" srcOrd="0" destOrd="0" presId="urn:microsoft.com/office/officeart/2005/8/layout/hierarchy1"/>
    <dgm:cxn modelId="{41FA5FF0-71A8-4EA1-B8B2-E36E96BB4053}" type="presParOf" srcId="{4C07FC87-B8C1-4D52-8BE8-77DDFE5B7DE4}" destId="{14924161-DC2C-4114-B494-FE2DC28E0D1E}" srcOrd="1" destOrd="0" presId="urn:microsoft.com/office/officeart/2005/8/layout/hierarchy1"/>
    <dgm:cxn modelId="{82025ABF-0F49-4CB6-A935-52CF2F121D5F}" type="presParOf" srcId="{14924161-DC2C-4114-B494-FE2DC28E0D1E}" destId="{88378353-FE84-47AB-A8B8-11F1D35A93F0}" srcOrd="0" destOrd="0" presId="urn:microsoft.com/office/officeart/2005/8/layout/hierarchy1"/>
    <dgm:cxn modelId="{B8469B18-FC17-41E9-ADC6-931B323E2FA4}" type="presParOf" srcId="{88378353-FE84-47AB-A8B8-11F1D35A93F0}" destId="{C5A119E7-7E45-4471-8212-D8A23805243A}" srcOrd="0" destOrd="0" presId="urn:microsoft.com/office/officeart/2005/8/layout/hierarchy1"/>
    <dgm:cxn modelId="{7310CAF1-8DA5-4F01-8BE3-062F42D9DA20}" type="presParOf" srcId="{88378353-FE84-47AB-A8B8-11F1D35A93F0}" destId="{3FAEAF4D-7B85-450C-9D2A-1783BC68CD81}" srcOrd="1" destOrd="0" presId="urn:microsoft.com/office/officeart/2005/8/layout/hierarchy1"/>
    <dgm:cxn modelId="{C2F52827-E80A-4152-9358-B8D5F60E0336}" type="presParOf" srcId="{14924161-DC2C-4114-B494-FE2DC28E0D1E}" destId="{05D4EF4F-9905-42D7-AB80-EA421E7820F7}" srcOrd="1" destOrd="0" presId="urn:microsoft.com/office/officeart/2005/8/layout/hierarchy1"/>
    <dgm:cxn modelId="{C388C4D7-BBD5-4DA0-B3CE-E5738961109C}" type="presParOf" srcId="{05D4EF4F-9905-42D7-AB80-EA421E7820F7}" destId="{E53F1582-7252-4D77-B830-7501EF3D2ED4}" srcOrd="0" destOrd="0" presId="urn:microsoft.com/office/officeart/2005/8/layout/hierarchy1"/>
    <dgm:cxn modelId="{42344A72-C1C1-4F08-B6B8-2AEF72296B03}" type="presParOf" srcId="{05D4EF4F-9905-42D7-AB80-EA421E7820F7}" destId="{7DA190D9-832D-4D4F-B79A-3469ED87D2C2}" srcOrd="1" destOrd="0" presId="urn:microsoft.com/office/officeart/2005/8/layout/hierarchy1"/>
    <dgm:cxn modelId="{BD1C10D4-8253-4512-903A-AEC302707E9E}" type="presParOf" srcId="{7DA190D9-832D-4D4F-B79A-3469ED87D2C2}" destId="{EADEF4C9-C831-4867-A2F1-4D61A2225F6E}" srcOrd="0" destOrd="0" presId="urn:microsoft.com/office/officeart/2005/8/layout/hierarchy1"/>
    <dgm:cxn modelId="{52A82059-EDFC-4E4E-A264-34BDD559C4F0}" type="presParOf" srcId="{EADEF4C9-C831-4867-A2F1-4D61A2225F6E}" destId="{7BBE8C26-F9E8-4331-8A65-974C3DE7F616}" srcOrd="0" destOrd="0" presId="urn:microsoft.com/office/officeart/2005/8/layout/hierarchy1"/>
    <dgm:cxn modelId="{37F4D530-A5FB-48AC-8103-3EC248A19BB8}" type="presParOf" srcId="{EADEF4C9-C831-4867-A2F1-4D61A2225F6E}" destId="{03E5738C-B188-44AD-B561-8221E1BB1FDD}" srcOrd="1" destOrd="0" presId="urn:microsoft.com/office/officeart/2005/8/layout/hierarchy1"/>
    <dgm:cxn modelId="{A9D0B4EB-07A4-456C-B30F-1F3FCBACE9F7}" type="presParOf" srcId="{7DA190D9-832D-4D4F-B79A-3469ED87D2C2}" destId="{C7D8C93B-EF1C-48DB-B336-D16A297EFFA0}" srcOrd="1" destOrd="0" presId="urn:microsoft.com/office/officeart/2005/8/layout/hierarchy1"/>
    <dgm:cxn modelId="{6ADC6054-9791-4FB0-A38B-63755131AE30}" type="presParOf" srcId="{C7D8C93B-EF1C-48DB-B336-D16A297EFFA0}" destId="{C3268CFE-C888-4D22-974E-5E228894D199}" srcOrd="0" destOrd="0" presId="urn:microsoft.com/office/officeart/2005/8/layout/hierarchy1"/>
    <dgm:cxn modelId="{F9357CC9-3FC3-47F8-B08A-C55CEC7291AD}" type="presParOf" srcId="{C7D8C93B-EF1C-48DB-B336-D16A297EFFA0}" destId="{7E28D6A1-5A04-4F8D-A21A-BA98A776D5DB}" srcOrd="1" destOrd="0" presId="urn:microsoft.com/office/officeart/2005/8/layout/hierarchy1"/>
    <dgm:cxn modelId="{D4075D7A-C12A-459F-BE03-DE3699FF4510}" type="presParOf" srcId="{7E28D6A1-5A04-4F8D-A21A-BA98A776D5DB}" destId="{769927C7-2809-446B-8CF8-4C332DC0B1A4}" srcOrd="0" destOrd="0" presId="urn:microsoft.com/office/officeart/2005/8/layout/hierarchy1"/>
    <dgm:cxn modelId="{D2696615-874D-4EB2-838C-B3733E731145}" type="presParOf" srcId="{769927C7-2809-446B-8CF8-4C332DC0B1A4}" destId="{BBC27FC1-C08B-4039-A466-AB5DD8B611E6}" srcOrd="0" destOrd="0" presId="urn:microsoft.com/office/officeart/2005/8/layout/hierarchy1"/>
    <dgm:cxn modelId="{0AA6CF73-47AE-49F4-82DE-A6394D2F515F}" type="presParOf" srcId="{769927C7-2809-446B-8CF8-4C332DC0B1A4}" destId="{C84719C9-4474-421D-9F53-FA0E494B501A}" srcOrd="1" destOrd="0" presId="urn:microsoft.com/office/officeart/2005/8/layout/hierarchy1"/>
    <dgm:cxn modelId="{E9C6FFE7-C2B3-4B55-8988-DDB7EB90061A}" type="presParOf" srcId="{7E28D6A1-5A04-4F8D-A21A-BA98A776D5DB}" destId="{A9E69325-5221-492F-94AF-45A5C36B5A4A}" srcOrd="1" destOrd="0" presId="urn:microsoft.com/office/officeart/2005/8/layout/hierarchy1"/>
    <dgm:cxn modelId="{1F75B39F-23A2-4A7A-AE92-2E771F3BF62E}" type="presParOf" srcId="{A9E69325-5221-492F-94AF-45A5C36B5A4A}" destId="{D9445042-9763-47A6-8CB8-4E2E445E48AF}" srcOrd="0" destOrd="0" presId="urn:microsoft.com/office/officeart/2005/8/layout/hierarchy1"/>
    <dgm:cxn modelId="{B25429CC-191D-4C11-A6B3-E1529851F182}" type="presParOf" srcId="{A9E69325-5221-492F-94AF-45A5C36B5A4A}" destId="{3CA8B7D7-6D1D-4D20-9168-F1DBD95CD6E8}" srcOrd="1" destOrd="0" presId="urn:microsoft.com/office/officeart/2005/8/layout/hierarchy1"/>
    <dgm:cxn modelId="{A8EE43AB-2C6A-4975-BCD2-4C589F53ACD9}" type="presParOf" srcId="{3CA8B7D7-6D1D-4D20-9168-F1DBD95CD6E8}" destId="{E22AED5D-BA53-48EC-B65C-F80176AF7416}" srcOrd="0" destOrd="0" presId="urn:microsoft.com/office/officeart/2005/8/layout/hierarchy1"/>
    <dgm:cxn modelId="{975C4B2A-37D8-4F18-881A-49E66FB6FFF1}" type="presParOf" srcId="{E22AED5D-BA53-48EC-B65C-F80176AF7416}" destId="{CE9D3A65-6673-485C-BEFF-E18F6FC6E9A2}" srcOrd="0" destOrd="0" presId="urn:microsoft.com/office/officeart/2005/8/layout/hierarchy1"/>
    <dgm:cxn modelId="{8504B78E-FF0E-48A9-BCDC-E4DB254C9ECA}" type="presParOf" srcId="{E22AED5D-BA53-48EC-B65C-F80176AF7416}" destId="{80833D0E-4EE5-4F23-B4B7-22B6BE496B37}" srcOrd="1" destOrd="0" presId="urn:microsoft.com/office/officeart/2005/8/layout/hierarchy1"/>
    <dgm:cxn modelId="{C0179E0B-00F9-4691-B8DC-9BB5C796AA35}" type="presParOf" srcId="{3CA8B7D7-6D1D-4D20-9168-F1DBD95CD6E8}" destId="{65167E89-8F5B-4BCF-976C-1B146B595D07}" srcOrd="1" destOrd="0" presId="urn:microsoft.com/office/officeart/2005/8/layout/hierarchy1"/>
    <dgm:cxn modelId="{2B29CCAA-E7FE-4402-A61F-005A69F5E038}" type="presParOf" srcId="{65167E89-8F5B-4BCF-976C-1B146B595D07}" destId="{0107F1BD-59D4-47D5-880B-09F4BF605776}" srcOrd="0" destOrd="0" presId="urn:microsoft.com/office/officeart/2005/8/layout/hierarchy1"/>
    <dgm:cxn modelId="{7A608AA1-C6B3-4148-8273-9B0BA191AA73}" type="presParOf" srcId="{65167E89-8F5B-4BCF-976C-1B146B595D07}" destId="{5E1F0C17-4960-44A8-B970-450105919D97}" srcOrd="1" destOrd="0" presId="urn:microsoft.com/office/officeart/2005/8/layout/hierarchy1"/>
    <dgm:cxn modelId="{AF2C5A8F-940B-4BC8-B4E3-B0500C97515A}" type="presParOf" srcId="{5E1F0C17-4960-44A8-B970-450105919D97}" destId="{D72EA03C-3B91-4AEB-9CE1-B75B8205941B}" srcOrd="0" destOrd="0" presId="urn:microsoft.com/office/officeart/2005/8/layout/hierarchy1"/>
    <dgm:cxn modelId="{010D2E23-F7D6-4510-A3D4-F631D2B2730A}" type="presParOf" srcId="{D72EA03C-3B91-4AEB-9CE1-B75B8205941B}" destId="{A91DAC08-6664-4A3C-9ED5-08F3221F597A}" srcOrd="0" destOrd="0" presId="urn:microsoft.com/office/officeart/2005/8/layout/hierarchy1"/>
    <dgm:cxn modelId="{C2CD43C3-6ECD-4CB8-A193-1F43C55C5FDE}" type="presParOf" srcId="{D72EA03C-3B91-4AEB-9CE1-B75B8205941B}" destId="{B7883D39-EC42-4F38-991F-08DB01644FEB}" srcOrd="1" destOrd="0" presId="urn:microsoft.com/office/officeart/2005/8/layout/hierarchy1"/>
    <dgm:cxn modelId="{D558190C-A86E-42F0-8E8A-99E9A953621E}" type="presParOf" srcId="{5E1F0C17-4960-44A8-B970-450105919D97}" destId="{8677DCCC-56B4-4D8E-B58E-711CABF50F04}" srcOrd="1" destOrd="0" presId="urn:microsoft.com/office/officeart/2005/8/layout/hierarchy1"/>
    <dgm:cxn modelId="{914987FE-F2B2-4CD1-99D7-38CDBEBA1DD0}" type="presParOf" srcId="{8677DCCC-56B4-4D8E-B58E-711CABF50F04}" destId="{23AE6FBC-0D6E-4534-A067-04AA7B617842}" srcOrd="0" destOrd="0" presId="urn:microsoft.com/office/officeart/2005/8/layout/hierarchy1"/>
    <dgm:cxn modelId="{9E17CF3A-B89F-4F0B-A648-49ED89DC7B7A}" type="presParOf" srcId="{8677DCCC-56B4-4D8E-B58E-711CABF50F04}" destId="{01406EFC-4787-4C76-85A2-D7224AABE197}" srcOrd="1" destOrd="0" presId="urn:microsoft.com/office/officeart/2005/8/layout/hierarchy1"/>
    <dgm:cxn modelId="{003828E0-99D5-478E-9679-D8D9CB542015}" type="presParOf" srcId="{01406EFC-4787-4C76-85A2-D7224AABE197}" destId="{E2B17CDE-2BB6-4574-AE01-3F031F347E57}" srcOrd="0" destOrd="0" presId="urn:microsoft.com/office/officeart/2005/8/layout/hierarchy1"/>
    <dgm:cxn modelId="{F9EA1554-6AC1-4822-8616-96931C5BD68C}" type="presParOf" srcId="{E2B17CDE-2BB6-4574-AE01-3F031F347E57}" destId="{DDF4F459-1F0C-4729-A1B1-F40FA958F758}" srcOrd="0" destOrd="0" presId="urn:microsoft.com/office/officeart/2005/8/layout/hierarchy1"/>
    <dgm:cxn modelId="{BE74957C-1FFE-4786-95B9-0F16038F7840}" type="presParOf" srcId="{E2B17CDE-2BB6-4574-AE01-3F031F347E57}" destId="{1D9413C3-F107-4CDA-8E40-063D7A20A24B}" srcOrd="1" destOrd="0" presId="urn:microsoft.com/office/officeart/2005/8/layout/hierarchy1"/>
    <dgm:cxn modelId="{0DF79CF1-DAB1-4520-9393-F70DCB12E0FC}" type="presParOf" srcId="{01406EFC-4787-4C76-85A2-D7224AABE197}" destId="{8E42F649-3019-47BC-B61A-1B084EF6D359}" srcOrd="1" destOrd="0" presId="urn:microsoft.com/office/officeart/2005/8/layout/hierarchy1"/>
    <dgm:cxn modelId="{5B153169-2CA3-4035-9A6E-C9ADE5B408A4}" type="presParOf" srcId="{8E42F649-3019-47BC-B61A-1B084EF6D359}" destId="{AC97DC42-B4A8-4AFF-BEF8-B8AF04AC042A}" srcOrd="0" destOrd="0" presId="urn:microsoft.com/office/officeart/2005/8/layout/hierarchy1"/>
    <dgm:cxn modelId="{E8878C25-0F6D-42BA-87DF-21BDDD18C54D}" type="presParOf" srcId="{8E42F649-3019-47BC-B61A-1B084EF6D359}" destId="{F2244383-1925-4C23-BCD1-322DA4AE040E}" srcOrd="1" destOrd="0" presId="urn:microsoft.com/office/officeart/2005/8/layout/hierarchy1"/>
    <dgm:cxn modelId="{DF191FD0-AF0D-457D-AE30-EAC081DE4D42}" type="presParOf" srcId="{F2244383-1925-4C23-BCD1-322DA4AE040E}" destId="{EDCD56B1-228D-4DE7-A3C1-BBB51D87A1E1}" srcOrd="0" destOrd="0" presId="urn:microsoft.com/office/officeart/2005/8/layout/hierarchy1"/>
    <dgm:cxn modelId="{06F20C0B-3FD3-42F0-9629-856A0E4192FA}" type="presParOf" srcId="{EDCD56B1-228D-4DE7-A3C1-BBB51D87A1E1}" destId="{5DB4680C-AD25-4F97-842C-0317341794AF}" srcOrd="0" destOrd="0" presId="urn:microsoft.com/office/officeart/2005/8/layout/hierarchy1"/>
    <dgm:cxn modelId="{7BEA8AA6-5A35-447B-88BC-AE601774DAC7}" type="presParOf" srcId="{EDCD56B1-228D-4DE7-A3C1-BBB51D87A1E1}" destId="{944736A1-DFA9-4633-ADCA-1A25CC4ADF50}" srcOrd="1" destOrd="0" presId="urn:microsoft.com/office/officeart/2005/8/layout/hierarchy1"/>
    <dgm:cxn modelId="{439AD1AF-D0D4-4CAA-A357-B803DC51B771}" type="presParOf" srcId="{F2244383-1925-4C23-BCD1-322DA4AE040E}" destId="{70B0A775-D96A-4D98-8D45-7A3D15D6F069}" srcOrd="1" destOrd="0" presId="urn:microsoft.com/office/officeart/2005/8/layout/hierarchy1"/>
    <dgm:cxn modelId="{0966B63B-C83B-4943-A397-B5261B0EAC85}" type="presParOf" srcId="{597F63AA-F431-46DA-907A-340A25C694D5}" destId="{3376DDF0-55AC-463C-ABF6-7109DDA0A7A1}" srcOrd="6" destOrd="0" presId="urn:microsoft.com/office/officeart/2005/8/layout/hierarchy1"/>
    <dgm:cxn modelId="{4B7F8851-345A-42E2-AEBC-32BB4EEE8DAA}" type="presParOf" srcId="{597F63AA-F431-46DA-907A-340A25C694D5}" destId="{BA1C33E9-3DA0-463C-86FE-F98CDF3808BC}" srcOrd="7" destOrd="0" presId="urn:microsoft.com/office/officeart/2005/8/layout/hierarchy1"/>
    <dgm:cxn modelId="{7D4AC79F-8194-4A8C-AF00-1DD86B1AF9E1}" type="presParOf" srcId="{BA1C33E9-3DA0-463C-86FE-F98CDF3808BC}" destId="{C091776E-2450-44E9-97BD-69E3EC243C7C}" srcOrd="0" destOrd="0" presId="urn:microsoft.com/office/officeart/2005/8/layout/hierarchy1"/>
    <dgm:cxn modelId="{B34C752A-2D42-4667-8478-5ED00DC7F1E6}" type="presParOf" srcId="{C091776E-2450-44E9-97BD-69E3EC243C7C}" destId="{EE6BE884-93B2-4622-B3BE-A10B14892EA9}" srcOrd="0" destOrd="0" presId="urn:microsoft.com/office/officeart/2005/8/layout/hierarchy1"/>
    <dgm:cxn modelId="{A0B8BC45-F641-4092-A54D-5787225EEC03}" type="presParOf" srcId="{C091776E-2450-44E9-97BD-69E3EC243C7C}" destId="{D915D062-2F96-4D93-BFE6-B699214E3833}" srcOrd="1" destOrd="0" presId="urn:microsoft.com/office/officeart/2005/8/layout/hierarchy1"/>
    <dgm:cxn modelId="{3AF19248-E9E4-4D7A-AA57-5B45AD7C8852}" type="presParOf" srcId="{BA1C33E9-3DA0-463C-86FE-F98CDF3808BC}" destId="{87839137-C87D-44E3-BA1C-C37180244D57}" srcOrd="1" destOrd="0" presId="urn:microsoft.com/office/officeart/2005/8/layout/hierarchy1"/>
    <dgm:cxn modelId="{33CB3F1F-01E0-4702-8663-7015174DA1A4}" type="presParOf" srcId="{87839137-C87D-44E3-BA1C-C37180244D57}" destId="{6B88DEA2-5D8A-4734-A3A4-0E6A2C7B5134}" srcOrd="0" destOrd="0" presId="urn:microsoft.com/office/officeart/2005/8/layout/hierarchy1"/>
    <dgm:cxn modelId="{2E44E44F-B466-4975-AA3D-A9D617FC53B6}" type="presParOf" srcId="{87839137-C87D-44E3-BA1C-C37180244D57}" destId="{879F3173-A86C-4E2F-A12A-0B5262E516F1}" srcOrd="1" destOrd="0" presId="urn:microsoft.com/office/officeart/2005/8/layout/hierarchy1"/>
    <dgm:cxn modelId="{28498D0D-92A8-48B5-8151-DCC7CBFF672D}" type="presParOf" srcId="{879F3173-A86C-4E2F-A12A-0B5262E516F1}" destId="{5C109FBB-03A8-4473-8558-19A8BBD9AD47}" srcOrd="0" destOrd="0" presId="urn:microsoft.com/office/officeart/2005/8/layout/hierarchy1"/>
    <dgm:cxn modelId="{4DF3DE5F-8511-4A90-BC43-CB135EE8165F}" type="presParOf" srcId="{5C109FBB-03A8-4473-8558-19A8BBD9AD47}" destId="{B0AE685C-A5BE-4282-B12F-5CCE56EB2EEE}" srcOrd="0" destOrd="0" presId="urn:microsoft.com/office/officeart/2005/8/layout/hierarchy1"/>
    <dgm:cxn modelId="{4B6438B4-7C7A-44C6-B53D-0245284F6822}" type="presParOf" srcId="{5C109FBB-03A8-4473-8558-19A8BBD9AD47}" destId="{3585ED23-3301-4510-A195-10E98F6406FE}" srcOrd="1" destOrd="0" presId="urn:microsoft.com/office/officeart/2005/8/layout/hierarchy1"/>
    <dgm:cxn modelId="{A8A432D1-59F2-4844-9DFA-DCC23B0F916A}" type="presParOf" srcId="{879F3173-A86C-4E2F-A12A-0B5262E516F1}" destId="{EA22D310-DE21-49C3-BB77-1FAA4E140A5D}" srcOrd="1" destOrd="0" presId="urn:microsoft.com/office/officeart/2005/8/layout/hierarchy1"/>
    <dgm:cxn modelId="{7121773A-65F5-48DA-9266-C82C61E1824B}" type="presParOf" srcId="{EA22D310-DE21-49C3-BB77-1FAA4E140A5D}" destId="{4805DE2F-519D-449F-862D-E862B7476364}" srcOrd="0" destOrd="0" presId="urn:microsoft.com/office/officeart/2005/8/layout/hierarchy1"/>
    <dgm:cxn modelId="{3B537A5A-B8C4-4422-B626-0D2918D7D07D}" type="presParOf" srcId="{EA22D310-DE21-49C3-BB77-1FAA4E140A5D}" destId="{AAB6547A-4035-45DA-9E4E-27E5A824B74C}" srcOrd="1" destOrd="0" presId="urn:microsoft.com/office/officeart/2005/8/layout/hierarchy1"/>
    <dgm:cxn modelId="{3D95B389-AD72-4C5A-9520-71A7244615AA}" type="presParOf" srcId="{AAB6547A-4035-45DA-9E4E-27E5A824B74C}" destId="{25B224DB-56AC-4B91-8237-6CBF637A1475}" srcOrd="0" destOrd="0" presId="urn:microsoft.com/office/officeart/2005/8/layout/hierarchy1"/>
    <dgm:cxn modelId="{819ED363-F05D-4526-AF9F-0B0A6D54F11C}" type="presParOf" srcId="{25B224DB-56AC-4B91-8237-6CBF637A1475}" destId="{B7BB8B4A-5553-4FF0-B960-01945A5D9B35}" srcOrd="0" destOrd="0" presId="urn:microsoft.com/office/officeart/2005/8/layout/hierarchy1"/>
    <dgm:cxn modelId="{FB9B03DE-5BB1-4014-8B04-B75DE0C41427}" type="presParOf" srcId="{25B224DB-56AC-4B91-8237-6CBF637A1475}" destId="{1CDEFF79-6559-4D89-9BB9-6A87AD5696F1}" srcOrd="1" destOrd="0" presId="urn:microsoft.com/office/officeart/2005/8/layout/hierarchy1"/>
    <dgm:cxn modelId="{2B7CB16D-956B-4954-9FC4-DB8A9F54B926}" type="presParOf" srcId="{AAB6547A-4035-45DA-9E4E-27E5A824B74C}" destId="{41322A92-0EE9-4E46-BAA0-6637ADE38926}" srcOrd="1" destOrd="0" presId="urn:microsoft.com/office/officeart/2005/8/layout/hierarchy1"/>
    <dgm:cxn modelId="{291FB77E-D771-475E-80B1-DBD4D17FF28A}" type="presParOf" srcId="{41322A92-0EE9-4E46-BAA0-6637ADE38926}" destId="{1028295B-9D1A-40C2-A939-5C5C9AC8F106}" srcOrd="0" destOrd="0" presId="urn:microsoft.com/office/officeart/2005/8/layout/hierarchy1"/>
    <dgm:cxn modelId="{A0379C65-2F9C-412E-AF43-69819EFEB1EC}" type="presParOf" srcId="{41322A92-0EE9-4E46-BAA0-6637ADE38926}" destId="{0D388D4E-7CBC-4485-8F1C-72D26FB5B15C}" srcOrd="1" destOrd="0" presId="urn:microsoft.com/office/officeart/2005/8/layout/hierarchy1"/>
    <dgm:cxn modelId="{12962549-05D6-445B-95E5-094561CD04B8}" type="presParOf" srcId="{0D388D4E-7CBC-4485-8F1C-72D26FB5B15C}" destId="{E6AFB9A9-EF2C-4D01-9E53-2D89609CD5A9}" srcOrd="0" destOrd="0" presId="urn:microsoft.com/office/officeart/2005/8/layout/hierarchy1"/>
    <dgm:cxn modelId="{1FA2C5C4-5AAF-4001-AC32-097C4FE31C70}" type="presParOf" srcId="{E6AFB9A9-EF2C-4D01-9E53-2D89609CD5A9}" destId="{D114EF49-9F78-45E5-8005-13A305B59408}" srcOrd="0" destOrd="0" presId="urn:microsoft.com/office/officeart/2005/8/layout/hierarchy1"/>
    <dgm:cxn modelId="{69FE3D95-2F1A-4C19-80B3-F684F857EFEC}" type="presParOf" srcId="{E6AFB9A9-EF2C-4D01-9E53-2D89609CD5A9}" destId="{078C09E0-E97F-41C0-A19A-5EA3AD1BA703}" srcOrd="1" destOrd="0" presId="urn:microsoft.com/office/officeart/2005/8/layout/hierarchy1"/>
    <dgm:cxn modelId="{C21D422B-7828-4D95-8A9F-FDE1B138CD4C}" type="presParOf" srcId="{0D388D4E-7CBC-4485-8F1C-72D26FB5B15C}" destId="{A7C5D271-B01F-46CF-B643-EA74A3181723}" srcOrd="1" destOrd="0" presId="urn:microsoft.com/office/officeart/2005/8/layout/hierarchy1"/>
    <dgm:cxn modelId="{D239DB93-3D7A-444B-8544-06762AA570ED}" type="presParOf" srcId="{A7C5D271-B01F-46CF-B643-EA74A3181723}" destId="{20C8B9EB-A31A-4C6E-A057-2536611A5FAE}" srcOrd="0" destOrd="0" presId="urn:microsoft.com/office/officeart/2005/8/layout/hierarchy1"/>
    <dgm:cxn modelId="{53030FBF-145A-45AD-8592-490F756AA8B1}" type="presParOf" srcId="{A7C5D271-B01F-46CF-B643-EA74A3181723}" destId="{2660EF9F-B097-4FCF-9BF2-5F2A62BF09ED}" srcOrd="1" destOrd="0" presId="urn:microsoft.com/office/officeart/2005/8/layout/hierarchy1"/>
    <dgm:cxn modelId="{6A06B12D-80FB-46FA-A05A-08221A0AB45D}" type="presParOf" srcId="{2660EF9F-B097-4FCF-9BF2-5F2A62BF09ED}" destId="{4823BB7B-2885-45DB-9B92-C2B1ED0A46DD}" srcOrd="0" destOrd="0" presId="urn:microsoft.com/office/officeart/2005/8/layout/hierarchy1"/>
    <dgm:cxn modelId="{2ABF96BE-FEF5-4CD3-B804-CCA1D4B06E63}" type="presParOf" srcId="{4823BB7B-2885-45DB-9B92-C2B1ED0A46DD}" destId="{3DF93E07-1951-4640-8633-AE950929C946}" srcOrd="0" destOrd="0" presId="urn:microsoft.com/office/officeart/2005/8/layout/hierarchy1"/>
    <dgm:cxn modelId="{56F38BB0-A11D-4A6A-873B-480B0C068D8A}" type="presParOf" srcId="{4823BB7B-2885-45DB-9B92-C2B1ED0A46DD}" destId="{66B80A90-A179-4983-A9C5-8745F15BFE08}" srcOrd="1" destOrd="0" presId="urn:microsoft.com/office/officeart/2005/8/layout/hierarchy1"/>
    <dgm:cxn modelId="{42BE8431-4707-4470-8C12-C9D95CB55ECD}" type="presParOf" srcId="{2660EF9F-B097-4FCF-9BF2-5F2A62BF09ED}" destId="{FA49A9D2-3AF6-448A-B578-62E5248BCB6D}" srcOrd="1" destOrd="0" presId="urn:microsoft.com/office/officeart/2005/8/layout/hierarchy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C8B9EB-A31A-4C6E-A057-2536611A5FAE}">
      <dsp:nvSpPr>
        <dsp:cNvPr id="0" name=""/>
        <dsp:cNvSpPr/>
      </dsp:nvSpPr>
      <dsp:spPr>
        <a:xfrm>
          <a:off x="6130662" y="4073384"/>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028295B-9D1A-40C2-A939-5C5C9AC8F106}">
      <dsp:nvSpPr>
        <dsp:cNvPr id="0" name=""/>
        <dsp:cNvSpPr/>
      </dsp:nvSpPr>
      <dsp:spPr>
        <a:xfrm>
          <a:off x="6130662" y="3259861"/>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805DE2F-519D-449F-862D-E862B7476364}">
      <dsp:nvSpPr>
        <dsp:cNvPr id="0" name=""/>
        <dsp:cNvSpPr/>
      </dsp:nvSpPr>
      <dsp:spPr>
        <a:xfrm>
          <a:off x="6130662" y="2462956"/>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B88DEA2-5D8A-4734-A3A4-0E6A2C7B5134}">
      <dsp:nvSpPr>
        <dsp:cNvPr id="0" name=""/>
        <dsp:cNvSpPr/>
      </dsp:nvSpPr>
      <dsp:spPr>
        <a:xfrm>
          <a:off x="6130662" y="1649433"/>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376DDF0-55AC-463C-ABF6-7109DDA0A7A1}">
      <dsp:nvSpPr>
        <dsp:cNvPr id="0" name=""/>
        <dsp:cNvSpPr/>
      </dsp:nvSpPr>
      <dsp:spPr>
        <a:xfrm>
          <a:off x="4240280" y="671702"/>
          <a:ext cx="1936101" cy="307136"/>
        </a:xfrm>
        <a:custGeom>
          <a:avLst/>
          <a:gdLst/>
          <a:ahLst/>
          <a:cxnLst/>
          <a:rect l="0" t="0" r="0" b="0"/>
          <a:pathLst>
            <a:path>
              <a:moveTo>
                <a:pt x="0" y="0"/>
              </a:moveTo>
              <a:lnTo>
                <a:pt x="0" y="209304"/>
              </a:lnTo>
              <a:lnTo>
                <a:pt x="1936101" y="209304"/>
              </a:lnTo>
              <a:lnTo>
                <a:pt x="1936101" y="30713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C97DC42-B4A8-4AFF-BEF8-B8AF04AC042A}">
      <dsp:nvSpPr>
        <dsp:cNvPr id="0" name=""/>
        <dsp:cNvSpPr/>
      </dsp:nvSpPr>
      <dsp:spPr>
        <a:xfrm>
          <a:off x="4839927" y="8320389"/>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3AE6FBC-0D6E-4534-A067-04AA7B617842}">
      <dsp:nvSpPr>
        <dsp:cNvPr id="0" name=""/>
        <dsp:cNvSpPr/>
      </dsp:nvSpPr>
      <dsp:spPr>
        <a:xfrm>
          <a:off x="4839927" y="7145556"/>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107F1BD-59D4-47D5-880B-09F4BF605776}">
      <dsp:nvSpPr>
        <dsp:cNvPr id="0" name=""/>
        <dsp:cNvSpPr/>
      </dsp:nvSpPr>
      <dsp:spPr>
        <a:xfrm>
          <a:off x="4839927" y="5991739"/>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9445042-9763-47A6-8CB8-4E2E445E48AF}">
      <dsp:nvSpPr>
        <dsp:cNvPr id="0" name=""/>
        <dsp:cNvSpPr/>
      </dsp:nvSpPr>
      <dsp:spPr>
        <a:xfrm>
          <a:off x="4839927" y="4945265"/>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3268CFE-C888-4D22-974E-5E228894D199}">
      <dsp:nvSpPr>
        <dsp:cNvPr id="0" name=""/>
        <dsp:cNvSpPr/>
      </dsp:nvSpPr>
      <dsp:spPr>
        <a:xfrm>
          <a:off x="4839927" y="3834588"/>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53F1582-7252-4D77-B830-7501EF3D2ED4}">
      <dsp:nvSpPr>
        <dsp:cNvPr id="0" name=""/>
        <dsp:cNvSpPr/>
      </dsp:nvSpPr>
      <dsp:spPr>
        <a:xfrm>
          <a:off x="4839927" y="2861249"/>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CBBA554-9E67-4367-981A-54E18B339B67}">
      <dsp:nvSpPr>
        <dsp:cNvPr id="0" name=""/>
        <dsp:cNvSpPr/>
      </dsp:nvSpPr>
      <dsp:spPr>
        <a:xfrm>
          <a:off x="4839927" y="1649433"/>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26B03BD-91FA-4851-A1F0-344E57BA14A5}">
      <dsp:nvSpPr>
        <dsp:cNvPr id="0" name=""/>
        <dsp:cNvSpPr/>
      </dsp:nvSpPr>
      <dsp:spPr>
        <a:xfrm>
          <a:off x="4240280" y="671702"/>
          <a:ext cx="645367" cy="307136"/>
        </a:xfrm>
        <a:custGeom>
          <a:avLst/>
          <a:gdLst/>
          <a:ahLst/>
          <a:cxnLst/>
          <a:rect l="0" t="0" r="0" b="0"/>
          <a:pathLst>
            <a:path>
              <a:moveTo>
                <a:pt x="0" y="0"/>
              </a:moveTo>
              <a:lnTo>
                <a:pt x="0" y="209304"/>
              </a:lnTo>
              <a:lnTo>
                <a:pt x="645367" y="209304"/>
              </a:lnTo>
              <a:lnTo>
                <a:pt x="645367" y="30713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897C12-71E5-4B84-8EDB-5B8FCF51C529}">
      <dsp:nvSpPr>
        <dsp:cNvPr id="0" name=""/>
        <dsp:cNvSpPr/>
      </dsp:nvSpPr>
      <dsp:spPr>
        <a:xfrm>
          <a:off x="3549192" y="3516465"/>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FED3917-20EE-4CF2-8E41-F47E0BDAA2E7}">
      <dsp:nvSpPr>
        <dsp:cNvPr id="0" name=""/>
        <dsp:cNvSpPr/>
      </dsp:nvSpPr>
      <dsp:spPr>
        <a:xfrm>
          <a:off x="3549192" y="2513398"/>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89FEFEB-B70E-4A55-80A9-040282F4A070}">
      <dsp:nvSpPr>
        <dsp:cNvPr id="0" name=""/>
        <dsp:cNvSpPr/>
      </dsp:nvSpPr>
      <dsp:spPr>
        <a:xfrm>
          <a:off x="3549192" y="1649433"/>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B571279-405B-421C-9BD4-B9B26DF82003}">
      <dsp:nvSpPr>
        <dsp:cNvPr id="0" name=""/>
        <dsp:cNvSpPr/>
      </dsp:nvSpPr>
      <dsp:spPr>
        <a:xfrm>
          <a:off x="3594912" y="671702"/>
          <a:ext cx="645367" cy="307136"/>
        </a:xfrm>
        <a:custGeom>
          <a:avLst/>
          <a:gdLst/>
          <a:ahLst/>
          <a:cxnLst/>
          <a:rect l="0" t="0" r="0" b="0"/>
          <a:pathLst>
            <a:path>
              <a:moveTo>
                <a:pt x="645367" y="0"/>
              </a:moveTo>
              <a:lnTo>
                <a:pt x="645367" y="209304"/>
              </a:lnTo>
              <a:lnTo>
                <a:pt x="0" y="209304"/>
              </a:lnTo>
              <a:lnTo>
                <a:pt x="0" y="30713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C35B5DA-FAE9-49FE-994F-B369020684B9}">
      <dsp:nvSpPr>
        <dsp:cNvPr id="0" name=""/>
        <dsp:cNvSpPr/>
      </dsp:nvSpPr>
      <dsp:spPr>
        <a:xfrm>
          <a:off x="2258458" y="3564097"/>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1ED0D50-85F0-4055-945F-37E7DB4BA8A8}">
      <dsp:nvSpPr>
        <dsp:cNvPr id="0" name=""/>
        <dsp:cNvSpPr/>
      </dsp:nvSpPr>
      <dsp:spPr>
        <a:xfrm>
          <a:off x="2258458" y="2700132"/>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D31D1BB-9B56-4DBE-AD75-F5ADEE58BC6E}">
      <dsp:nvSpPr>
        <dsp:cNvPr id="0" name=""/>
        <dsp:cNvSpPr/>
      </dsp:nvSpPr>
      <dsp:spPr>
        <a:xfrm>
          <a:off x="2258458" y="1649433"/>
          <a:ext cx="91440" cy="307136"/>
        </a:xfrm>
        <a:custGeom>
          <a:avLst/>
          <a:gdLst/>
          <a:ahLst/>
          <a:cxnLst/>
          <a:rect l="0" t="0" r="0" b="0"/>
          <a:pathLst>
            <a:path>
              <a:moveTo>
                <a:pt x="45720" y="0"/>
              </a:moveTo>
              <a:lnTo>
                <a:pt x="45720" y="307136"/>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5E97F6C-F154-429B-BD57-90CB29511489}">
      <dsp:nvSpPr>
        <dsp:cNvPr id="0" name=""/>
        <dsp:cNvSpPr/>
      </dsp:nvSpPr>
      <dsp:spPr>
        <a:xfrm>
          <a:off x="2304178" y="671702"/>
          <a:ext cx="1936101" cy="307136"/>
        </a:xfrm>
        <a:custGeom>
          <a:avLst/>
          <a:gdLst/>
          <a:ahLst/>
          <a:cxnLst/>
          <a:rect l="0" t="0" r="0" b="0"/>
          <a:pathLst>
            <a:path>
              <a:moveTo>
                <a:pt x="1936101" y="0"/>
              </a:moveTo>
              <a:lnTo>
                <a:pt x="1936101" y="209304"/>
              </a:lnTo>
              <a:lnTo>
                <a:pt x="0" y="209304"/>
              </a:lnTo>
              <a:lnTo>
                <a:pt x="0" y="30713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06E279F-DDF8-4F9B-93FF-D0E3C72A954C}">
      <dsp:nvSpPr>
        <dsp:cNvPr id="0" name=""/>
        <dsp:cNvSpPr/>
      </dsp:nvSpPr>
      <dsp:spPr>
        <a:xfrm>
          <a:off x="3712252" y="1107"/>
          <a:ext cx="1056055" cy="670595"/>
        </a:xfrm>
        <a:prstGeom prst="roundRect">
          <a:avLst>
            <a:gd name="adj" fmla="val 10000"/>
          </a:avLst>
        </a:prstGeom>
        <a:solidFill>
          <a:srgbClr val="00B05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039872F2-1D60-4775-B76F-2CDEDD3093EC}">
      <dsp:nvSpPr>
        <dsp:cNvPr id="0" name=""/>
        <dsp:cNvSpPr/>
      </dsp:nvSpPr>
      <dsp:spPr>
        <a:xfrm>
          <a:off x="3829591" y="112579"/>
          <a:ext cx="1056055" cy="670595"/>
        </a:xfrm>
        <a:prstGeom prst="roundRect">
          <a:avLst>
            <a:gd name="adj" fmla="val 10000"/>
          </a:avLst>
        </a:prstGeom>
        <a:solidFill>
          <a:schemeClr val="lt1">
            <a:alpha val="90000"/>
            <a:hueOff val="0"/>
            <a:satOff val="0"/>
            <a:lumOff val="0"/>
            <a:alphaOff val="0"/>
          </a:schemeClr>
        </a:solidFill>
        <a:ln w="25400" cap="flat" cmpd="sng" algn="ctr">
          <a:solidFill>
            <a:srgbClr val="00B050"/>
          </a:solidFill>
          <a:prstDash val="solid"/>
        </a:ln>
        <a:effectLst/>
      </dsp:spPr>
      <dsp:style>
        <a:lnRef idx="2">
          <a:scrgbClr r="0" g="0" b="0"/>
        </a:lnRef>
        <a:fillRef idx="1">
          <a:scrgbClr r="0" g="0" b="0"/>
        </a:fillRef>
        <a:effectRef idx="0">
          <a:scrgbClr r="0" g="0" b="0"/>
        </a:effectRef>
        <a:fontRef idx="minor"/>
      </dsp:style>
      <dsp:txBody>
        <a:bodyPr spcFirstLastPara="0" vert="horz" wrap="square" lIns="57150" tIns="57150" rIns="57150" bIns="57150" numCol="1" spcCol="1270" anchor="ctr" anchorCtr="0">
          <a:noAutofit/>
        </a:bodyPr>
        <a:lstStyle/>
        <a:p>
          <a:pPr marL="0" lvl="0" indent="0" algn="ctr" defTabSz="666750" rtl="1">
            <a:lnSpc>
              <a:spcPct val="90000"/>
            </a:lnSpc>
            <a:spcBef>
              <a:spcPct val="0"/>
            </a:spcBef>
            <a:spcAft>
              <a:spcPct val="35000"/>
            </a:spcAft>
            <a:buNone/>
          </a:pPr>
          <a:r>
            <a:rPr lang="he-IL" sz="1500" b="1" kern="1200"/>
            <a:t>מצוינות אכיפת בנייה</a:t>
          </a:r>
        </a:p>
      </dsp:txBody>
      <dsp:txXfrm>
        <a:off x="3849232" y="132220"/>
        <a:ext cx="1016773" cy="631313"/>
      </dsp:txXfrm>
    </dsp:sp>
    <dsp:sp modelId="{5A005F49-A119-4540-AE54-94648F5CB0FE}">
      <dsp:nvSpPr>
        <dsp:cNvPr id="0" name=""/>
        <dsp:cNvSpPr/>
      </dsp:nvSpPr>
      <dsp:spPr>
        <a:xfrm>
          <a:off x="1776150" y="978838"/>
          <a:ext cx="1056055" cy="670595"/>
        </a:xfrm>
        <a:prstGeom prst="roundRect">
          <a:avLst>
            <a:gd name="adj" fmla="val 10000"/>
          </a:avLst>
        </a:prstGeom>
        <a:solidFill>
          <a:srgbClr val="92D05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4C6E396-3488-4A23-A52B-9E5D82ACF494}">
      <dsp:nvSpPr>
        <dsp:cNvPr id="0" name=""/>
        <dsp:cNvSpPr/>
      </dsp:nvSpPr>
      <dsp:spPr>
        <a:xfrm>
          <a:off x="1893490" y="1090310"/>
          <a:ext cx="1056055" cy="670595"/>
        </a:xfrm>
        <a:prstGeom prst="roundRect">
          <a:avLst>
            <a:gd name="adj" fmla="val 10000"/>
          </a:avLst>
        </a:prstGeom>
        <a:solidFill>
          <a:schemeClr val="lt1">
            <a:alpha val="90000"/>
            <a:hueOff val="0"/>
            <a:satOff val="0"/>
            <a:lumOff val="0"/>
            <a:alphaOff val="0"/>
          </a:schemeClr>
        </a:solidFill>
        <a:ln w="25400" cap="flat" cmpd="sng" algn="ctr">
          <a:solidFill>
            <a:srgbClr val="92D050"/>
          </a:solidFill>
          <a:prstDash val="solid"/>
        </a:ln>
        <a:effectLst/>
      </dsp:spPr>
      <dsp:style>
        <a:lnRef idx="2">
          <a:scrgbClr r="0" g="0" b="0"/>
        </a:lnRef>
        <a:fillRef idx="1">
          <a:scrgbClr r="0" g="0" b="0"/>
        </a:fillRef>
        <a:effectRef idx="0">
          <a:scrgbClr r="0" g="0" b="0"/>
        </a:effectRef>
        <a:fontRef idx="minor"/>
      </dsp:style>
      <dsp:txBody>
        <a:bodyPr spcFirstLastPara="0" vert="horz" wrap="square" lIns="49530" tIns="49530" rIns="49530" bIns="49530" numCol="1" spcCol="1270" anchor="ctr" anchorCtr="0">
          <a:noAutofit/>
        </a:bodyPr>
        <a:lstStyle/>
        <a:p>
          <a:pPr marL="0" lvl="0" indent="0" algn="ctr" defTabSz="577850" rtl="1">
            <a:lnSpc>
              <a:spcPct val="90000"/>
            </a:lnSpc>
            <a:spcBef>
              <a:spcPct val="0"/>
            </a:spcBef>
            <a:spcAft>
              <a:spcPct val="35000"/>
            </a:spcAft>
            <a:buNone/>
          </a:pPr>
          <a:r>
            <a:rPr lang="he-IL" sz="1300" b="1" kern="1200"/>
            <a:t>תוצאות לעיר ולתושב</a:t>
          </a:r>
        </a:p>
      </dsp:txBody>
      <dsp:txXfrm>
        <a:off x="1913131" y="1109951"/>
        <a:ext cx="1016773" cy="631313"/>
      </dsp:txXfrm>
    </dsp:sp>
    <dsp:sp modelId="{CEBA08DA-1EB2-48B8-B9F7-CE90F602D759}">
      <dsp:nvSpPr>
        <dsp:cNvPr id="0" name=""/>
        <dsp:cNvSpPr/>
      </dsp:nvSpPr>
      <dsp:spPr>
        <a:xfrm>
          <a:off x="1776562" y="1956569"/>
          <a:ext cx="1055231" cy="74356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8001338-6FAB-47E2-8BFC-20FD8E66D820}">
      <dsp:nvSpPr>
        <dsp:cNvPr id="0" name=""/>
        <dsp:cNvSpPr/>
      </dsp:nvSpPr>
      <dsp:spPr>
        <a:xfrm>
          <a:off x="1893902" y="2068042"/>
          <a:ext cx="1055231" cy="743562"/>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שיעור תלונות הציבור על עבירות בדגש גבוה לאכיפה</a:t>
          </a:r>
        </a:p>
      </dsp:txBody>
      <dsp:txXfrm>
        <a:off x="1915680" y="2089820"/>
        <a:ext cx="1011675" cy="700006"/>
      </dsp:txXfrm>
    </dsp:sp>
    <dsp:sp modelId="{AB619AC6-6A9B-4DCA-A62A-E1940306CAFF}">
      <dsp:nvSpPr>
        <dsp:cNvPr id="0" name=""/>
        <dsp:cNvSpPr/>
      </dsp:nvSpPr>
      <dsp:spPr>
        <a:xfrm>
          <a:off x="1776562" y="3007268"/>
          <a:ext cx="1055231" cy="55682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95F0896-DAA6-4222-9D86-B769F7DDF7A8}">
      <dsp:nvSpPr>
        <dsp:cNvPr id="0" name=""/>
        <dsp:cNvSpPr/>
      </dsp:nvSpPr>
      <dsp:spPr>
        <a:xfrm>
          <a:off x="1893902" y="3118741"/>
          <a:ext cx="1055231" cy="556828"/>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שביעות רצון תושבים</a:t>
          </a:r>
        </a:p>
      </dsp:txBody>
      <dsp:txXfrm>
        <a:off x="1910211" y="3135050"/>
        <a:ext cx="1022613" cy="524210"/>
      </dsp:txXfrm>
    </dsp:sp>
    <dsp:sp modelId="{B8B6238A-89A7-472D-BF9A-ED3FDAF92EE5}">
      <dsp:nvSpPr>
        <dsp:cNvPr id="0" name=""/>
        <dsp:cNvSpPr/>
      </dsp:nvSpPr>
      <dsp:spPr>
        <a:xfrm>
          <a:off x="1776150" y="3871233"/>
          <a:ext cx="1056055" cy="67059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7FA9B642-0385-4219-9629-B07BA5C33EF6}">
      <dsp:nvSpPr>
        <dsp:cNvPr id="0" name=""/>
        <dsp:cNvSpPr/>
      </dsp:nvSpPr>
      <dsp:spPr>
        <a:xfrm>
          <a:off x="1893490" y="3982706"/>
          <a:ext cx="1056055" cy="670595"/>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מס' עבירות ביחס למס' תושבים</a:t>
          </a:r>
        </a:p>
      </dsp:txBody>
      <dsp:txXfrm>
        <a:off x="1913131" y="4002347"/>
        <a:ext cx="1016773" cy="631313"/>
      </dsp:txXfrm>
    </dsp:sp>
    <dsp:sp modelId="{0B786563-B9F4-4139-B51C-4A842C8FF99C}">
      <dsp:nvSpPr>
        <dsp:cNvPr id="0" name=""/>
        <dsp:cNvSpPr/>
      </dsp:nvSpPr>
      <dsp:spPr>
        <a:xfrm>
          <a:off x="3066885" y="978838"/>
          <a:ext cx="1056055" cy="670595"/>
        </a:xfrm>
        <a:prstGeom prst="roundRect">
          <a:avLst>
            <a:gd name="adj" fmla="val 10000"/>
          </a:avLst>
        </a:prstGeom>
        <a:solidFill>
          <a:srgbClr val="92D05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A01C2C4-3055-4BF8-92A5-A55118DF1211}">
      <dsp:nvSpPr>
        <dsp:cNvPr id="0" name=""/>
        <dsp:cNvSpPr/>
      </dsp:nvSpPr>
      <dsp:spPr>
        <a:xfrm>
          <a:off x="3184224" y="1090310"/>
          <a:ext cx="1056055" cy="670595"/>
        </a:xfrm>
        <a:prstGeom prst="roundRect">
          <a:avLst>
            <a:gd name="adj" fmla="val 10000"/>
          </a:avLst>
        </a:prstGeom>
        <a:solidFill>
          <a:schemeClr val="lt1">
            <a:alpha val="90000"/>
            <a:hueOff val="0"/>
            <a:satOff val="0"/>
            <a:lumOff val="0"/>
            <a:alphaOff val="0"/>
          </a:schemeClr>
        </a:solidFill>
        <a:ln w="25400" cap="flat" cmpd="sng" algn="ctr">
          <a:solidFill>
            <a:srgbClr val="92D050"/>
          </a:solidFill>
          <a:prstDash val="solid"/>
        </a:ln>
        <a:effectLst/>
      </dsp:spPr>
      <dsp:style>
        <a:lnRef idx="2">
          <a:scrgbClr r="0" g="0" b="0"/>
        </a:lnRef>
        <a:fillRef idx="1">
          <a:scrgbClr r="0" g="0" b="0"/>
        </a:fillRef>
        <a:effectRef idx="0">
          <a:scrgbClr r="0" g="0" b="0"/>
        </a:effectRef>
        <a:fontRef idx="minor"/>
      </dsp:style>
      <dsp:txBody>
        <a:bodyPr spcFirstLastPara="0" vert="horz" wrap="square" lIns="49530" tIns="49530" rIns="49530" bIns="49530" numCol="1" spcCol="1270" anchor="ctr" anchorCtr="0">
          <a:noAutofit/>
        </a:bodyPr>
        <a:lstStyle/>
        <a:p>
          <a:pPr marL="0" lvl="0" indent="0" algn="ctr" defTabSz="577850" rtl="1">
            <a:lnSpc>
              <a:spcPct val="90000"/>
            </a:lnSpc>
            <a:spcBef>
              <a:spcPct val="0"/>
            </a:spcBef>
            <a:spcAft>
              <a:spcPct val="35000"/>
            </a:spcAft>
            <a:buNone/>
          </a:pPr>
          <a:r>
            <a:rPr lang="he-IL" sz="1300" b="1" kern="1200"/>
            <a:t>תוצאות אכיפה</a:t>
          </a:r>
        </a:p>
      </dsp:txBody>
      <dsp:txXfrm>
        <a:off x="3203865" y="1109951"/>
        <a:ext cx="1016773" cy="631313"/>
      </dsp:txXfrm>
    </dsp:sp>
    <dsp:sp modelId="{7F8D7921-08EE-4313-8307-1B87AF5AE73C}">
      <dsp:nvSpPr>
        <dsp:cNvPr id="0" name=""/>
        <dsp:cNvSpPr/>
      </dsp:nvSpPr>
      <dsp:spPr>
        <a:xfrm>
          <a:off x="3067297" y="1956569"/>
          <a:ext cx="1055231" cy="55682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10D1D667-3419-4D98-B21D-55175E3C3740}">
      <dsp:nvSpPr>
        <dsp:cNvPr id="0" name=""/>
        <dsp:cNvSpPr/>
      </dsp:nvSpPr>
      <dsp:spPr>
        <a:xfrm>
          <a:off x="3184636" y="2068042"/>
          <a:ext cx="1055231" cy="556828"/>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עבירות בנייה</a:t>
          </a:r>
        </a:p>
        <a:p>
          <a:pPr marL="0" lvl="0" indent="0" algn="ctr" defTabSz="533400" rtl="1">
            <a:lnSpc>
              <a:spcPct val="90000"/>
            </a:lnSpc>
            <a:spcBef>
              <a:spcPct val="0"/>
            </a:spcBef>
            <a:spcAft>
              <a:spcPct val="35000"/>
            </a:spcAft>
            <a:buNone/>
          </a:pPr>
          <a:r>
            <a:rPr lang="he-IL" sz="1000" kern="1200"/>
            <a:t>(אכיפה)</a:t>
          </a:r>
        </a:p>
      </dsp:txBody>
      <dsp:txXfrm>
        <a:off x="3200945" y="2084351"/>
        <a:ext cx="1022613" cy="524210"/>
      </dsp:txXfrm>
    </dsp:sp>
    <dsp:sp modelId="{A752B24A-D289-46FF-BE38-A8214594B969}">
      <dsp:nvSpPr>
        <dsp:cNvPr id="0" name=""/>
        <dsp:cNvSpPr/>
      </dsp:nvSpPr>
      <dsp:spPr>
        <a:xfrm>
          <a:off x="3067297" y="2820534"/>
          <a:ext cx="1055231" cy="69593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D8C0DDD-F8E3-4840-8531-CE64E0F66AB2}">
      <dsp:nvSpPr>
        <dsp:cNvPr id="0" name=""/>
        <dsp:cNvSpPr/>
      </dsp:nvSpPr>
      <dsp:spPr>
        <a:xfrm>
          <a:off x="3184636" y="2932007"/>
          <a:ext cx="1055231" cy="695930"/>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עבירות בנייה בדגש גבוה לאכיפה</a:t>
          </a:r>
        </a:p>
        <a:p>
          <a:pPr marL="0" lvl="0" indent="0" algn="ctr" defTabSz="533400" rtl="1">
            <a:lnSpc>
              <a:spcPct val="90000"/>
            </a:lnSpc>
            <a:spcBef>
              <a:spcPct val="0"/>
            </a:spcBef>
            <a:spcAft>
              <a:spcPct val="35000"/>
            </a:spcAft>
            <a:buNone/>
          </a:pPr>
          <a:r>
            <a:rPr lang="he-IL" sz="1000" kern="1200"/>
            <a:t>(אכיפה)</a:t>
          </a:r>
        </a:p>
      </dsp:txBody>
      <dsp:txXfrm>
        <a:off x="3205019" y="2952390"/>
        <a:ext cx="1014465" cy="655164"/>
      </dsp:txXfrm>
    </dsp:sp>
    <dsp:sp modelId="{5012774A-10F6-46E3-BC33-FEB5A3BC8F5E}">
      <dsp:nvSpPr>
        <dsp:cNvPr id="0" name=""/>
        <dsp:cNvSpPr/>
      </dsp:nvSpPr>
      <dsp:spPr>
        <a:xfrm>
          <a:off x="3066885" y="3823601"/>
          <a:ext cx="1056055" cy="67059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0EFD7E16-5E2B-47F1-8BB2-1C8674E1AD71}">
      <dsp:nvSpPr>
        <dsp:cNvPr id="0" name=""/>
        <dsp:cNvSpPr/>
      </dsp:nvSpPr>
      <dsp:spPr>
        <a:xfrm>
          <a:off x="3184224" y="3935073"/>
          <a:ext cx="1056055" cy="670595"/>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תוצאות תיקי תביעה</a:t>
          </a:r>
        </a:p>
      </dsp:txBody>
      <dsp:txXfrm>
        <a:off x="3203865" y="3954714"/>
        <a:ext cx="1016773" cy="631313"/>
      </dsp:txXfrm>
    </dsp:sp>
    <dsp:sp modelId="{82A28CBC-E0FE-4D65-A5C5-A48B0AD5C086}">
      <dsp:nvSpPr>
        <dsp:cNvPr id="0" name=""/>
        <dsp:cNvSpPr/>
      </dsp:nvSpPr>
      <dsp:spPr>
        <a:xfrm>
          <a:off x="4357619" y="978838"/>
          <a:ext cx="1056055" cy="670595"/>
        </a:xfrm>
        <a:prstGeom prst="roundRect">
          <a:avLst>
            <a:gd name="adj" fmla="val 10000"/>
          </a:avLst>
        </a:prstGeom>
        <a:solidFill>
          <a:srgbClr val="92D05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1ED3E65-9FE2-419C-B1DA-DE562CDF4D39}">
      <dsp:nvSpPr>
        <dsp:cNvPr id="0" name=""/>
        <dsp:cNvSpPr/>
      </dsp:nvSpPr>
      <dsp:spPr>
        <a:xfrm>
          <a:off x="4474959" y="1090310"/>
          <a:ext cx="1056055" cy="670595"/>
        </a:xfrm>
        <a:prstGeom prst="roundRect">
          <a:avLst>
            <a:gd name="adj" fmla="val 10000"/>
          </a:avLst>
        </a:prstGeom>
        <a:solidFill>
          <a:schemeClr val="lt1">
            <a:alpha val="90000"/>
            <a:hueOff val="0"/>
            <a:satOff val="0"/>
            <a:lumOff val="0"/>
            <a:alphaOff val="0"/>
          </a:schemeClr>
        </a:solidFill>
        <a:ln w="25400" cap="flat" cmpd="sng" algn="ctr">
          <a:solidFill>
            <a:srgbClr val="92D050"/>
          </a:solidFill>
          <a:prstDash val="solid"/>
        </a:ln>
        <a:effectLst/>
      </dsp:spPr>
      <dsp:style>
        <a:lnRef idx="2">
          <a:scrgbClr r="0" g="0" b="0"/>
        </a:lnRef>
        <a:fillRef idx="1">
          <a:scrgbClr r="0" g="0" b="0"/>
        </a:fillRef>
        <a:effectRef idx="0">
          <a:scrgbClr r="0" g="0" b="0"/>
        </a:effectRef>
        <a:fontRef idx="minor"/>
      </dsp:style>
      <dsp:txBody>
        <a:bodyPr spcFirstLastPara="0" vert="horz" wrap="square" lIns="49530" tIns="49530" rIns="49530" bIns="49530" numCol="1" spcCol="1270" anchor="ctr" anchorCtr="0">
          <a:noAutofit/>
        </a:bodyPr>
        <a:lstStyle/>
        <a:p>
          <a:pPr marL="0" lvl="0" indent="0" algn="ctr" defTabSz="577850" rtl="1">
            <a:lnSpc>
              <a:spcPct val="90000"/>
            </a:lnSpc>
            <a:spcBef>
              <a:spcPct val="0"/>
            </a:spcBef>
            <a:spcAft>
              <a:spcPct val="35000"/>
            </a:spcAft>
            <a:buNone/>
          </a:pPr>
          <a:r>
            <a:rPr lang="he-IL" sz="1300" b="1" kern="1200"/>
            <a:t>תפוקות אכיפה</a:t>
          </a:r>
        </a:p>
      </dsp:txBody>
      <dsp:txXfrm>
        <a:off x="4494600" y="1109951"/>
        <a:ext cx="1016773" cy="631313"/>
      </dsp:txXfrm>
    </dsp:sp>
    <dsp:sp modelId="{C5A119E7-7E45-4471-8212-D8A23805243A}">
      <dsp:nvSpPr>
        <dsp:cNvPr id="0" name=""/>
        <dsp:cNvSpPr/>
      </dsp:nvSpPr>
      <dsp:spPr>
        <a:xfrm>
          <a:off x="4358031" y="1956569"/>
          <a:ext cx="1055231" cy="90467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3FAEAF4D-7B85-450C-9D2A-1783BC68CD81}">
      <dsp:nvSpPr>
        <dsp:cNvPr id="0" name=""/>
        <dsp:cNvSpPr/>
      </dsp:nvSpPr>
      <dsp:spPr>
        <a:xfrm>
          <a:off x="4475371" y="2068042"/>
          <a:ext cx="1055231" cy="90467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התרעות ודוחות על עבירות בדגש גבוה לאכיפה</a:t>
          </a:r>
        </a:p>
        <a:p>
          <a:pPr marL="0" lvl="0" indent="0" algn="ctr" defTabSz="533400" rtl="1">
            <a:lnSpc>
              <a:spcPct val="90000"/>
            </a:lnSpc>
            <a:spcBef>
              <a:spcPct val="0"/>
            </a:spcBef>
            <a:spcAft>
              <a:spcPct val="35000"/>
            </a:spcAft>
            <a:buNone/>
          </a:pPr>
          <a:r>
            <a:rPr lang="he-IL" sz="1000" kern="1200"/>
            <a:t>(פיקוח)</a:t>
          </a:r>
        </a:p>
      </dsp:txBody>
      <dsp:txXfrm>
        <a:off x="4501868" y="2094539"/>
        <a:ext cx="1002237" cy="851685"/>
      </dsp:txXfrm>
    </dsp:sp>
    <dsp:sp modelId="{7BBE8C26-F9E8-4331-8A65-974C3DE7F616}">
      <dsp:nvSpPr>
        <dsp:cNvPr id="0" name=""/>
        <dsp:cNvSpPr/>
      </dsp:nvSpPr>
      <dsp:spPr>
        <a:xfrm>
          <a:off x="4358031" y="3168385"/>
          <a:ext cx="1055231" cy="66620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03E5738C-B188-44AD-B561-8221E1BB1FDD}">
      <dsp:nvSpPr>
        <dsp:cNvPr id="0" name=""/>
        <dsp:cNvSpPr/>
      </dsp:nvSpPr>
      <dsp:spPr>
        <a:xfrm>
          <a:off x="4475371" y="3279858"/>
          <a:ext cx="1055231" cy="666202"/>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היקף פיקוח יזום</a:t>
          </a:r>
        </a:p>
        <a:p>
          <a:pPr marL="0" lvl="0" indent="0" algn="ctr" defTabSz="533400" rtl="1">
            <a:lnSpc>
              <a:spcPct val="90000"/>
            </a:lnSpc>
            <a:spcBef>
              <a:spcPct val="0"/>
            </a:spcBef>
            <a:spcAft>
              <a:spcPct val="35000"/>
            </a:spcAft>
            <a:buNone/>
          </a:pPr>
          <a:r>
            <a:rPr lang="he-IL" sz="800" kern="1200"/>
            <a:t>(</a:t>
          </a:r>
          <a:r>
            <a:rPr lang="he-IL" sz="1000" kern="1200"/>
            <a:t>פיקוח)</a:t>
          </a:r>
        </a:p>
      </dsp:txBody>
      <dsp:txXfrm>
        <a:off x="4494883" y="3299370"/>
        <a:ext cx="1016207" cy="627178"/>
      </dsp:txXfrm>
    </dsp:sp>
    <dsp:sp modelId="{BBC27FC1-C08B-4039-A466-AB5DD8B611E6}">
      <dsp:nvSpPr>
        <dsp:cNvPr id="0" name=""/>
        <dsp:cNvSpPr/>
      </dsp:nvSpPr>
      <dsp:spPr>
        <a:xfrm>
          <a:off x="4357619" y="4141724"/>
          <a:ext cx="1056055" cy="80354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84719C9-4474-421D-9F53-FA0E494B501A}">
      <dsp:nvSpPr>
        <dsp:cNvPr id="0" name=""/>
        <dsp:cNvSpPr/>
      </dsp:nvSpPr>
      <dsp:spPr>
        <a:xfrm>
          <a:off x="4474959" y="4253197"/>
          <a:ext cx="1056055" cy="803540"/>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צווי בית משפט שבוצעו</a:t>
          </a:r>
        </a:p>
        <a:p>
          <a:pPr marL="0" lvl="0" indent="0" algn="ctr" defTabSz="533400" rtl="1">
            <a:lnSpc>
              <a:spcPct val="90000"/>
            </a:lnSpc>
            <a:spcBef>
              <a:spcPct val="0"/>
            </a:spcBef>
            <a:spcAft>
              <a:spcPct val="35000"/>
            </a:spcAft>
            <a:buNone/>
          </a:pPr>
          <a:r>
            <a:rPr lang="he-IL" sz="1000" kern="1200"/>
            <a:t>(פיקוח)</a:t>
          </a:r>
        </a:p>
      </dsp:txBody>
      <dsp:txXfrm>
        <a:off x="4498494" y="4276732"/>
        <a:ext cx="1008985" cy="756470"/>
      </dsp:txXfrm>
    </dsp:sp>
    <dsp:sp modelId="{CE9D3A65-6673-485C-BEFF-E18F6FC6E9A2}">
      <dsp:nvSpPr>
        <dsp:cNvPr id="0" name=""/>
        <dsp:cNvSpPr/>
      </dsp:nvSpPr>
      <dsp:spPr>
        <a:xfrm>
          <a:off x="4357619" y="5252401"/>
          <a:ext cx="1056055" cy="739337"/>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80833D0E-4EE5-4F23-B4B7-22B6BE496B37}">
      <dsp:nvSpPr>
        <dsp:cNvPr id="0" name=""/>
        <dsp:cNvSpPr/>
      </dsp:nvSpPr>
      <dsp:spPr>
        <a:xfrm>
          <a:off x="4474959" y="5363874"/>
          <a:ext cx="1056055" cy="739337"/>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תוצאות הליכי אכיפה </a:t>
          </a:r>
          <a:br>
            <a:rPr lang="en-US" sz="1000" kern="1200"/>
          </a:br>
          <a:r>
            <a:rPr lang="he-IL" sz="1000" kern="1200"/>
            <a:t>(תביעה) </a:t>
          </a:r>
        </a:p>
      </dsp:txBody>
      <dsp:txXfrm>
        <a:off x="4496613" y="5385528"/>
        <a:ext cx="1012747" cy="696029"/>
      </dsp:txXfrm>
    </dsp:sp>
    <dsp:sp modelId="{A91DAC08-6664-4A3C-9ED5-08F3221F597A}">
      <dsp:nvSpPr>
        <dsp:cNvPr id="0" name=""/>
        <dsp:cNvSpPr/>
      </dsp:nvSpPr>
      <dsp:spPr>
        <a:xfrm>
          <a:off x="4357619" y="6298876"/>
          <a:ext cx="1056055" cy="846680"/>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B7883D39-EC42-4F38-991F-08DB01644FEB}">
      <dsp:nvSpPr>
        <dsp:cNvPr id="0" name=""/>
        <dsp:cNvSpPr/>
      </dsp:nvSpPr>
      <dsp:spPr>
        <a:xfrm>
          <a:off x="4474959" y="6410348"/>
          <a:ext cx="1056055" cy="846680"/>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תיקי תביעה פתוחים על עבירות בדגש גבוה לאכיפה</a:t>
          </a:r>
        </a:p>
        <a:p>
          <a:pPr marL="0" lvl="0" indent="0" algn="ctr" defTabSz="533400" rtl="1">
            <a:lnSpc>
              <a:spcPct val="90000"/>
            </a:lnSpc>
            <a:spcBef>
              <a:spcPct val="0"/>
            </a:spcBef>
            <a:spcAft>
              <a:spcPct val="35000"/>
            </a:spcAft>
            <a:buNone/>
          </a:pPr>
          <a:r>
            <a:rPr lang="he-IL" sz="800" kern="1200"/>
            <a:t>(תביעה)</a:t>
          </a:r>
        </a:p>
      </dsp:txBody>
      <dsp:txXfrm>
        <a:off x="4499757" y="6435146"/>
        <a:ext cx="1006459" cy="797084"/>
      </dsp:txXfrm>
    </dsp:sp>
    <dsp:sp modelId="{DDF4F459-1F0C-4729-A1B1-F40FA958F758}">
      <dsp:nvSpPr>
        <dsp:cNvPr id="0" name=""/>
        <dsp:cNvSpPr/>
      </dsp:nvSpPr>
      <dsp:spPr>
        <a:xfrm>
          <a:off x="4357619" y="7452692"/>
          <a:ext cx="1056055" cy="867696"/>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1D9413C3-F107-4CDA-8E40-063D7A20A24B}">
      <dsp:nvSpPr>
        <dsp:cNvPr id="0" name=""/>
        <dsp:cNvSpPr/>
      </dsp:nvSpPr>
      <dsp:spPr>
        <a:xfrm>
          <a:off x="4474959" y="7564164"/>
          <a:ext cx="1056055" cy="86769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שיעור תיקי תביעה שניתנו להם פסקי דין/שנסתיימו </a:t>
          </a:r>
          <a:r>
            <a:rPr lang="he-IL" sz="800" kern="1200"/>
            <a:t>(</a:t>
          </a:r>
          <a:r>
            <a:rPr lang="he-IL" sz="1000" kern="1200"/>
            <a:t>תביעה)</a:t>
          </a:r>
        </a:p>
      </dsp:txBody>
      <dsp:txXfrm>
        <a:off x="4500373" y="7589578"/>
        <a:ext cx="1005227" cy="816868"/>
      </dsp:txXfrm>
    </dsp:sp>
    <dsp:sp modelId="{5DB4680C-AD25-4F97-842C-0317341794AF}">
      <dsp:nvSpPr>
        <dsp:cNvPr id="0" name=""/>
        <dsp:cNvSpPr/>
      </dsp:nvSpPr>
      <dsp:spPr>
        <a:xfrm>
          <a:off x="4357619" y="8627525"/>
          <a:ext cx="1056055" cy="67059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944736A1-DFA9-4633-ADCA-1A25CC4ADF50}">
      <dsp:nvSpPr>
        <dsp:cNvPr id="0" name=""/>
        <dsp:cNvSpPr/>
      </dsp:nvSpPr>
      <dsp:spPr>
        <a:xfrm>
          <a:off x="4474959" y="8738997"/>
          <a:ext cx="1056055" cy="670595"/>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שיעור גביה מקנסות שהוטלו בפועל</a:t>
          </a:r>
          <a:endParaRPr lang="he-IL" sz="1000" kern="1200"/>
        </a:p>
        <a:p>
          <a:pPr marL="0" lvl="0" indent="0" algn="ctr" defTabSz="533400" rtl="1">
            <a:lnSpc>
              <a:spcPct val="90000"/>
            </a:lnSpc>
            <a:spcBef>
              <a:spcPct val="0"/>
            </a:spcBef>
            <a:spcAft>
              <a:spcPct val="35000"/>
            </a:spcAft>
            <a:buNone/>
          </a:pPr>
          <a:r>
            <a:rPr lang="he-IL" sz="1000" kern="1200"/>
            <a:t>(אכיפה)</a:t>
          </a:r>
        </a:p>
      </dsp:txBody>
      <dsp:txXfrm>
        <a:off x="4494600" y="8758638"/>
        <a:ext cx="1016773" cy="631313"/>
      </dsp:txXfrm>
    </dsp:sp>
    <dsp:sp modelId="{EE6BE884-93B2-4622-B3BE-A10B14892EA9}">
      <dsp:nvSpPr>
        <dsp:cNvPr id="0" name=""/>
        <dsp:cNvSpPr/>
      </dsp:nvSpPr>
      <dsp:spPr>
        <a:xfrm>
          <a:off x="5648354" y="978838"/>
          <a:ext cx="1056055" cy="670595"/>
        </a:xfrm>
        <a:prstGeom prst="roundRect">
          <a:avLst>
            <a:gd name="adj" fmla="val 10000"/>
          </a:avLst>
        </a:prstGeom>
        <a:solidFill>
          <a:srgbClr val="92D05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D915D062-2F96-4D93-BFE6-B699214E3833}">
      <dsp:nvSpPr>
        <dsp:cNvPr id="0" name=""/>
        <dsp:cNvSpPr/>
      </dsp:nvSpPr>
      <dsp:spPr>
        <a:xfrm>
          <a:off x="5765693" y="1090310"/>
          <a:ext cx="1056055" cy="670595"/>
        </a:xfrm>
        <a:prstGeom prst="roundRect">
          <a:avLst>
            <a:gd name="adj" fmla="val 10000"/>
          </a:avLst>
        </a:prstGeom>
        <a:solidFill>
          <a:schemeClr val="lt1">
            <a:alpha val="90000"/>
            <a:hueOff val="0"/>
            <a:satOff val="0"/>
            <a:lumOff val="0"/>
            <a:alphaOff val="0"/>
          </a:schemeClr>
        </a:solidFill>
        <a:ln w="25400" cap="flat" cmpd="sng" algn="ctr">
          <a:solidFill>
            <a:srgbClr val="92D050"/>
          </a:solidFill>
          <a:prstDash val="solid"/>
        </a:ln>
        <a:effectLst/>
      </dsp:spPr>
      <dsp:style>
        <a:lnRef idx="2">
          <a:scrgbClr r="0" g="0" b="0"/>
        </a:lnRef>
        <a:fillRef idx="1">
          <a:scrgbClr r="0" g="0" b="0"/>
        </a:fillRef>
        <a:effectRef idx="0">
          <a:scrgbClr r="0" g="0" b="0"/>
        </a:effectRef>
        <a:fontRef idx="minor"/>
      </dsp:style>
      <dsp:txBody>
        <a:bodyPr spcFirstLastPara="0" vert="horz" wrap="square" lIns="49530" tIns="49530" rIns="49530" bIns="49530" numCol="1" spcCol="1270" anchor="ctr" anchorCtr="0">
          <a:noAutofit/>
        </a:bodyPr>
        <a:lstStyle/>
        <a:p>
          <a:pPr marL="0" lvl="0" indent="0" algn="ctr" defTabSz="577850" rtl="1">
            <a:lnSpc>
              <a:spcPct val="90000"/>
            </a:lnSpc>
            <a:spcBef>
              <a:spcPct val="0"/>
            </a:spcBef>
            <a:spcAft>
              <a:spcPct val="35000"/>
            </a:spcAft>
            <a:buNone/>
          </a:pPr>
          <a:r>
            <a:rPr lang="he-IL" sz="1300" b="1" kern="1200"/>
            <a:t>תשתיות מדיניות אכיפה</a:t>
          </a:r>
        </a:p>
      </dsp:txBody>
      <dsp:txXfrm>
        <a:off x="5785334" y="1109951"/>
        <a:ext cx="1016773" cy="631313"/>
      </dsp:txXfrm>
    </dsp:sp>
    <dsp:sp modelId="{B0AE685C-A5BE-4282-B12F-5CCE56EB2EEE}">
      <dsp:nvSpPr>
        <dsp:cNvPr id="0" name=""/>
        <dsp:cNvSpPr/>
      </dsp:nvSpPr>
      <dsp:spPr>
        <a:xfrm>
          <a:off x="5732775" y="1956569"/>
          <a:ext cx="887213" cy="506386"/>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3585ED23-3301-4510-A195-10E98F6406FE}">
      <dsp:nvSpPr>
        <dsp:cNvPr id="0" name=""/>
        <dsp:cNvSpPr/>
      </dsp:nvSpPr>
      <dsp:spPr>
        <a:xfrm>
          <a:off x="5850114" y="2068042"/>
          <a:ext cx="887213" cy="50638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גיבוש ופרסום מדיניות</a:t>
          </a:r>
        </a:p>
      </dsp:txBody>
      <dsp:txXfrm>
        <a:off x="5864946" y="2082874"/>
        <a:ext cx="857549" cy="476722"/>
      </dsp:txXfrm>
    </dsp:sp>
    <dsp:sp modelId="{B7BB8B4A-5553-4FF0-B960-01945A5D9B35}">
      <dsp:nvSpPr>
        <dsp:cNvPr id="0" name=""/>
        <dsp:cNvSpPr/>
      </dsp:nvSpPr>
      <dsp:spPr>
        <a:xfrm>
          <a:off x="5695655" y="2770092"/>
          <a:ext cx="961454" cy="489769"/>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1CDEFF79-6559-4D89-9BB9-6A87AD5696F1}">
      <dsp:nvSpPr>
        <dsp:cNvPr id="0" name=""/>
        <dsp:cNvSpPr/>
      </dsp:nvSpPr>
      <dsp:spPr>
        <a:xfrm>
          <a:off x="5812994" y="2881565"/>
          <a:ext cx="961454" cy="489769"/>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ניהול סדרי עדיפויות</a:t>
          </a:r>
        </a:p>
      </dsp:txBody>
      <dsp:txXfrm>
        <a:off x="5827339" y="2895910"/>
        <a:ext cx="932764" cy="461079"/>
      </dsp:txXfrm>
    </dsp:sp>
    <dsp:sp modelId="{D114EF49-9F78-45E5-8005-13A305B59408}">
      <dsp:nvSpPr>
        <dsp:cNvPr id="0" name=""/>
        <dsp:cNvSpPr/>
      </dsp:nvSpPr>
      <dsp:spPr>
        <a:xfrm>
          <a:off x="5732775" y="3566998"/>
          <a:ext cx="887213" cy="506386"/>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078C09E0-E97F-41C0-A19A-5EA3AD1BA703}">
      <dsp:nvSpPr>
        <dsp:cNvPr id="0" name=""/>
        <dsp:cNvSpPr/>
      </dsp:nvSpPr>
      <dsp:spPr>
        <a:xfrm>
          <a:off x="5850114" y="3678470"/>
          <a:ext cx="887213" cy="506386"/>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סקרים</a:t>
          </a:r>
        </a:p>
      </dsp:txBody>
      <dsp:txXfrm>
        <a:off x="5864946" y="3693302"/>
        <a:ext cx="857549" cy="476722"/>
      </dsp:txXfrm>
    </dsp:sp>
    <dsp:sp modelId="{3DF93E07-1951-4640-8633-AE950929C946}">
      <dsp:nvSpPr>
        <dsp:cNvPr id="0" name=""/>
        <dsp:cNvSpPr/>
      </dsp:nvSpPr>
      <dsp:spPr>
        <a:xfrm>
          <a:off x="5743510" y="4380520"/>
          <a:ext cx="865743" cy="51876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66B80A90-A179-4983-A9C5-8745F15BFE08}">
      <dsp:nvSpPr>
        <dsp:cNvPr id="0" name=""/>
        <dsp:cNvSpPr/>
      </dsp:nvSpPr>
      <dsp:spPr>
        <a:xfrm>
          <a:off x="5860849" y="4491993"/>
          <a:ext cx="865743" cy="518765"/>
        </a:xfrm>
        <a:prstGeom prst="roundRect">
          <a:avLst>
            <a:gd name="adj" fmla="val 10000"/>
          </a:avLst>
        </a:prstGeom>
        <a:solidFill>
          <a:schemeClr val="lt1">
            <a:alpha val="90000"/>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45720" tIns="45720" rIns="45720" bIns="45720" numCol="1" spcCol="1270" anchor="ctr" anchorCtr="0">
          <a:noAutofit/>
        </a:bodyPr>
        <a:lstStyle/>
        <a:p>
          <a:pPr marL="0" lvl="0" indent="0" algn="ctr" defTabSz="533400" rtl="1">
            <a:lnSpc>
              <a:spcPct val="90000"/>
            </a:lnSpc>
            <a:spcBef>
              <a:spcPct val="0"/>
            </a:spcBef>
            <a:spcAft>
              <a:spcPct val="35000"/>
            </a:spcAft>
            <a:buNone/>
          </a:pPr>
          <a:r>
            <a:rPr lang="he-IL" sz="1200" kern="1200"/>
            <a:t>נהלי פיקוח</a:t>
          </a:r>
        </a:p>
      </dsp:txBody>
      <dsp:txXfrm>
        <a:off x="5876043" y="4507187"/>
        <a:ext cx="835355" cy="488377"/>
      </dsp:txXfrm>
    </dsp:sp>
  </dsp:spTree>
</dsp:drawing>
</file>

<file path=xl/diagrams/layout1.xml><?xml version="1.0" encoding="utf-8"?>
<dgm:layoutDef xmlns:dgm="http://schemas.openxmlformats.org/drawingml/2006/diagram" xmlns:a="http://schemas.openxmlformats.org/drawingml/2006/main" uniqueId="urn:microsoft.com/office/officeart/2005/8/layout/hierarchy1">
  <dgm:title val=""/>
  <dgm:desc val=""/>
  <dgm:catLst>
    <dgm:cat type="hierarchy" pri="2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hierChild1">
    <dgm:varLst>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primFontSz" for="des" ptType="node" op="equ" val="65"/>
      <dgm:constr type="w" for="des" forName="composite" refType="w"/>
      <dgm:constr type="h" for="des" forName="composite" refType="w" refFor="des" refForName="composite" fact="0.667"/>
      <dgm:constr type="w" for="des" forName="composite2" refType="w" refFor="des" refForName="composite"/>
      <dgm:constr type="h" for="des" forName="composite2" refType="h" refFor="des" refForName="composite"/>
      <dgm:constr type="w" for="des" forName="composite3" refType="w" refFor="des" refForName="composite"/>
      <dgm:constr type="h" for="des" forName="composite3" refType="h" refFor="des" refForName="composite"/>
      <dgm:constr type="w" for="des" forName="composite4" refType="w" refFor="des" refForName="composite"/>
      <dgm:constr type="h" for="des" forName="composite4" refType="h" refFor="des" refForName="composite"/>
      <dgm:constr type="w" for="des" forName="composite5" refType="w" refFor="des" refForName="composite"/>
      <dgm:constr type="h" for="des" forName="composite5" refType="h" refFor="des" refForName="composite"/>
      <dgm:constr type="sibSp" refType="w" refFor="des" refForName="composite" fact="0.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p" for="des" forName="hierRoot1" refType="h" refFor="des" refForName="composite" fact="0.25"/>
      <dgm:constr type="sp" for="des" forName="hierRoot2" refType="sp" refFor="des" refForName="hierRoot1"/>
      <dgm:constr type="sp" for="des" forName="hierRoot3" refType="sp" refFor="des" refForName="hierRoot1"/>
      <dgm:constr type="sp" for="des" forName="hierRoot4" refType="sp" refFor="des" refForName="hierRoot1"/>
      <dgm:constr type="sp" for="des" forName="hierRoot5" refType="sp" refFor="des" refForName="hierRoot1"/>
    </dgm:constrLst>
    <dgm:ruleLst/>
    <dgm:forEach name="Name3" axis="ch">
      <dgm:forEach name="Name4" axis="self" ptType="node">
        <dgm:layoutNode name="hierRoot1">
          <dgm:alg type="hierRoot"/>
          <dgm:shape xmlns:r="http://schemas.openxmlformats.org/officeDocument/2006/relationships" r:blip="">
            <dgm:adjLst/>
          </dgm:shape>
          <dgm:presOf/>
          <dgm:constrLst>
            <dgm:constr type="bendDist" for="des" ptType="parTrans" refType="sp" fact="0.5"/>
          </dgm:constrLst>
          <dgm:ruleLst/>
          <dgm:layoutNode name="composite">
            <dgm:alg type="composite"/>
            <dgm:shape xmlns:r="http://schemas.openxmlformats.org/officeDocument/2006/relationships" r:blip="">
              <dgm:adjLst/>
            </dgm:shape>
            <dgm:presOf/>
            <dgm:constrLst>
              <dgm:constr type="w" for="ch" forName="background" refType="w" fact="0.9"/>
              <dgm:constr type="h" for="ch" forName="background" refType="w" refFor="ch" refForName="background" fact="0.635"/>
              <dgm:constr type="t" for="ch" forName="background"/>
              <dgm:constr type="l" for="ch" forName="background"/>
              <dgm:constr type="w" for="ch" forName="text" refType="w" fact="0.9"/>
              <dgm:constr type="h" for="ch" forName="text" refType="w" refFor="ch" refForName="text" fact="0.635"/>
              <dgm:constr type="t" for="ch" forName="text" refType="w" fact="0.095"/>
              <dgm:constr type="l" for="ch" forName="text" refType="w" fact="0.1"/>
            </dgm:constrLst>
            <dgm:ruleLst/>
            <dgm:layoutNode name="background" styleLbl="node0" moveWith="text">
              <dgm:alg type="sp"/>
              <dgm:shape xmlns:r="http://schemas.openxmlformats.org/officeDocument/2006/relationships" type="roundRect" r:blip="">
                <dgm:adjLst>
                  <dgm:adj idx="1" val="0.1"/>
                </dgm:adjLst>
              </dgm:shape>
              <dgm:presOf/>
              <dgm:constrLst/>
              <dgm:ruleLst/>
            </dgm:layoutNode>
            <dgm:layoutNode name="text" styleLbl="fgAcc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2">
            <dgm:choose name="Name5">
              <dgm:if name="Name6" func="var" arg="dir" op="equ" val="norm">
                <dgm:alg type="hierChild">
                  <dgm:param type="linDir" val="fromL"/>
                </dgm:alg>
              </dgm:if>
              <dgm:else name="Name7">
                <dgm:alg type="hierChild">
                  <dgm:param type="linDir" val="fromR"/>
                </dgm:alg>
              </dgm:else>
            </dgm:choose>
            <dgm:shape xmlns:r="http://schemas.openxmlformats.org/officeDocument/2006/relationships" r:blip="">
              <dgm:adjLst/>
            </dgm:shape>
            <dgm:presOf/>
            <dgm:constrLst/>
            <dgm:ruleLst/>
            <dgm:forEach name="Name8" axis="ch">
              <dgm:forEach name="Name9" axis="self" ptType="parTrans" cnt="1">
                <dgm:layoutNode name="Name10">
                  <dgm:alg type="conn">
                    <dgm:param type="dim" val="1D"/>
                    <dgm:param type="endSty" val="noArr"/>
                    <dgm:param type="connRout" val="bend"/>
                    <dgm:param type="bendPt" val="end"/>
                    <dgm:param type="begPts" val="bCtr"/>
                    <dgm:param type="endPts" val="tCtr"/>
                    <dgm:param type="srcNode" val="background"/>
                    <dgm:param type="dstNode" val="background2"/>
                  </dgm:alg>
                  <dgm:shape xmlns:r="http://schemas.openxmlformats.org/officeDocument/2006/relationships" type="conn" r:blip="" zOrderOff="-999">
                    <dgm:adjLst/>
                  </dgm:shape>
                  <dgm:presOf axis="self"/>
                  <dgm:constrLst>
                    <dgm:constr type="begPad"/>
                    <dgm:constr type="endPad"/>
                  </dgm:constrLst>
                  <dgm:ruleLst/>
                </dgm:layoutNode>
              </dgm:forEach>
              <dgm:forEach name="Name11" axis="self" ptType="node">
                <dgm:layoutNode name="hierRoot2">
                  <dgm:alg type="hierRoot"/>
                  <dgm:shape xmlns:r="http://schemas.openxmlformats.org/officeDocument/2006/relationships" r:blip="">
                    <dgm:adjLst/>
                  </dgm:shape>
                  <dgm:presOf/>
                  <dgm:constrLst>
                    <dgm:constr type="bendDist" for="des" ptType="parTrans" refType="sp" fact="0.5"/>
                  </dgm:constrLst>
                  <dgm:ruleLst/>
                  <dgm:layoutNode name="composite2">
                    <dgm:alg type="composite"/>
                    <dgm:shape xmlns:r="http://schemas.openxmlformats.org/officeDocument/2006/relationships" r:blip="">
                      <dgm:adjLst/>
                    </dgm:shape>
                    <dgm:presOf/>
                    <dgm:constrLst>
                      <dgm:constr type="w" for="ch" forName="background2" refType="w" fact="0.9"/>
                      <dgm:constr type="h" for="ch" forName="background2" refType="w" refFor="ch" refForName="background2" fact="0.635"/>
                      <dgm:constr type="t" for="ch" forName="background2"/>
                      <dgm:constr type="l" for="ch" forName="background2"/>
                      <dgm:constr type="w" for="ch" forName="text2" refType="w" fact="0.9"/>
                      <dgm:constr type="h" for="ch" forName="text2" refType="w" refFor="ch" refForName="text2" fact="0.635"/>
                      <dgm:constr type="t" for="ch" forName="text2" refType="w" fact="0.095"/>
                      <dgm:constr type="l" for="ch" forName="text2" refType="w" fact="0.1"/>
                    </dgm:constrLst>
                    <dgm:ruleLst/>
                    <dgm:layoutNode name="background2" moveWith="text2">
                      <dgm:alg type="sp"/>
                      <dgm:shape xmlns:r="http://schemas.openxmlformats.org/officeDocument/2006/relationships" type="roundRect" r:blip="">
                        <dgm:adjLst>
                          <dgm:adj idx="1" val="0.1"/>
                        </dgm:adjLst>
                      </dgm:shape>
                      <dgm:presOf/>
                      <dgm:constrLst/>
                      <dgm:ruleLst/>
                    </dgm:layoutNode>
                    <dgm:layoutNode name="text2" styleLbl="fgAcc2">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3">
                    <dgm:choose name="Name12">
                      <dgm:if name="Name13" func="var" arg="dir" op="equ" val="norm">
                        <dgm:alg type="hierChild">
                          <dgm:param type="linDir" val="fromL"/>
                        </dgm:alg>
                      </dgm:if>
                      <dgm:else name="Name14">
                        <dgm:alg type="hierChild">
                          <dgm:param type="linDir" val="fromR"/>
                        </dgm:alg>
                      </dgm:else>
                    </dgm:choose>
                    <dgm:shape xmlns:r="http://schemas.openxmlformats.org/officeDocument/2006/relationships" r:blip="">
                      <dgm:adjLst/>
                    </dgm:shape>
                    <dgm:presOf/>
                    <dgm:constrLst/>
                    <dgm:ruleLst/>
                    <dgm:forEach name="Name15" axis="ch">
                      <dgm:forEach name="Name16" axis="self" ptType="parTrans" cnt="1">
                        <dgm:layoutNode name="Name17">
                          <dgm:alg type="conn">
                            <dgm:param type="dim" val="1D"/>
                            <dgm:param type="endSty" val="noArr"/>
                            <dgm:param type="connRout" val="bend"/>
                            <dgm:param type="bendPt" val="end"/>
                            <dgm:param type="begPts" val="bCtr"/>
                            <dgm:param type="endPts" val="tCtr"/>
                            <dgm:param type="srcNode" val="background2"/>
                            <dgm:param type="dstNode" val="background3"/>
                          </dgm:alg>
                          <dgm:shape xmlns:r="http://schemas.openxmlformats.org/officeDocument/2006/relationships" type="conn" r:blip="" zOrderOff="-999">
                            <dgm:adjLst/>
                          </dgm:shape>
                          <dgm:presOf axis="self"/>
                          <dgm:constrLst>
                            <dgm:constr type="begPad"/>
                            <dgm:constr type="endPad"/>
                          </dgm:constrLst>
                          <dgm:ruleLst/>
                        </dgm:layoutNode>
                      </dgm:forEach>
                      <dgm:forEach name="Name18" axis="self" ptType="node">
                        <dgm:layoutNode name="hierRoot3">
                          <dgm:alg type="hierRoot"/>
                          <dgm:shape xmlns:r="http://schemas.openxmlformats.org/officeDocument/2006/relationships" r:blip="">
                            <dgm:adjLst/>
                          </dgm:shape>
                          <dgm:presOf/>
                          <dgm:constrLst>
                            <dgm:constr type="bendDist" for="des" ptType="parTrans" refType="sp" fact="0.5"/>
                          </dgm:constrLst>
                          <dgm:ruleLst/>
                          <dgm:layoutNode name="composite3">
                            <dgm:alg type="composite"/>
                            <dgm:shape xmlns:r="http://schemas.openxmlformats.org/officeDocument/2006/relationships" r:blip="">
                              <dgm:adjLst/>
                            </dgm:shape>
                            <dgm:presOf/>
                            <dgm:constrLst>
                              <dgm:constr type="w" for="ch" forName="background3" refType="w" fact="0.9"/>
                              <dgm:constr type="h" for="ch" forName="background3" refType="w" refFor="ch" refForName="background3" fact="0.635"/>
                              <dgm:constr type="t" for="ch" forName="background3"/>
                              <dgm:constr type="l" for="ch" forName="background3"/>
                              <dgm:constr type="w" for="ch" forName="text3" refType="w" fact="0.9"/>
                              <dgm:constr type="h" for="ch" forName="text3" refType="w" refFor="ch" refForName="text3" fact="0.635"/>
                              <dgm:constr type="t" for="ch" forName="text3" refType="w" fact="0.095"/>
                              <dgm:constr type="l" for="ch" forName="text3" refType="w" fact="0.1"/>
                            </dgm:constrLst>
                            <dgm:ruleLst/>
                            <dgm:layoutNode name="background3" moveWith="text3">
                              <dgm:alg type="sp"/>
                              <dgm:shape xmlns:r="http://schemas.openxmlformats.org/officeDocument/2006/relationships" type="roundRect" r:blip="">
                                <dgm:adjLst>
                                  <dgm:adj idx="1" val="0.1"/>
                                </dgm:adjLst>
                              </dgm:shape>
                              <dgm:presOf/>
                              <dgm:constrLst/>
                              <dgm:ruleLst/>
                            </dgm:layoutNode>
                            <dgm:layoutNode name="text3" styleLbl="fgAcc3">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4">
                            <dgm:choose name="Name19">
                              <dgm:if name="Name20" func="var" arg="dir" op="equ" val="norm">
                                <dgm:alg type="hierChild">
                                  <dgm:param type="linDir" val="fromL"/>
                                </dgm:alg>
                              </dgm:if>
                              <dgm:else name="Name21">
                                <dgm:alg type="hierChild">
                                  <dgm:param type="linDir" val="fromR"/>
                                </dgm:alg>
                              </dgm:else>
                            </dgm:choose>
                            <dgm:shape xmlns:r="http://schemas.openxmlformats.org/officeDocument/2006/relationships" r:blip="">
                              <dgm:adjLst/>
                            </dgm:shape>
                            <dgm:presOf/>
                            <dgm:constrLst/>
                            <dgm:ruleLst/>
                            <dgm:forEach name="repeat" axis="ch">
                              <dgm:forEach name="Name22" axis="self" ptType="parTrans" cnt="1">
                                <dgm:layoutNode name="Name23">
                                  <dgm:choose name="Name24">
                                    <dgm:if name="Name25" axis="self" func="depth" op="lte" val="4">
                                      <dgm:alg type="conn">
                                        <dgm:param type="dim" val="1D"/>
                                        <dgm:param type="endSty" val="noArr"/>
                                        <dgm:param type="connRout" val="bend"/>
                                        <dgm:param type="bendPt" val="end"/>
                                        <dgm:param type="begPts" val="bCtr"/>
                                        <dgm:param type="endPts" val="tCtr"/>
                                        <dgm:param type="srcNode" val="background3"/>
                                        <dgm:param type="dstNode" val="background4"/>
                                      </dgm:alg>
                                    </dgm:if>
                                    <dgm:else name="Name26">
                                      <dgm:alg type="conn">
                                        <dgm:param type="dim" val="1D"/>
                                        <dgm:param type="endSty" val="noArr"/>
                                        <dgm:param type="connRout" val="bend"/>
                                        <dgm:param type="bendPt" val="end"/>
                                        <dgm:param type="begPts" val="bCtr"/>
                                        <dgm:param type="endPts" val="tCtr"/>
                                        <dgm:param type="srcNode" val="background4"/>
                                        <dgm:param type="dstNode" val="background4"/>
                                      </dgm:alg>
                                    </dgm:else>
                                  </dgm:choose>
                                  <dgm:shape xmlns:r="http://schemas.openxmlformats.org/officeDocument/2006/relationships" type="conn" r:blip="" zOrderOff="-999">
                                    <dgm:adjLst/>
                                  </dgm:shape>
                                  <dgm:presOf axis="self"/>
                                  <dgm:constrLst>
                                    <dgm:constr type="begPad"/>
                                    <dgm:constr type="endPad"/>
                                  </dgm:constrLst>
                                  <dgm:ruleLst/>
                                </dgm:layoutNode>
                              </dgm:forEach>
                              <dgm:forEach name="Name27" axis="self" ptType="node">
                                <dgm:layoutNode name="hierRoot4">
                                  <dgm:alg type="hierRoot"/>
                                  <dgm:shape xmlns:r="http://schemas.openxmlformats.org/officeDocument/2006/relationships" r:blip="">
                                    <dgm:adjLst/>
                                  </dgm:shape>
                                  <dgm:presOf/>
                                  <dgm:constrLst>
                                    <dgm:constr type="bendDist" for="des" ptType="parTrans" refType="sp" fact="0.5"/>
                                  </dgm:constrLst>
                                  <dgm:ruleLst/>
                                  <dgm:layoutNode name="composite4">
                                    <dgm:alg type="composite"/>
                                    <dgm:shape xmlns:r="http://schemas.openxmlformats.org/officeDocument/2006/relationships" r:blip="">
                                      <dgm:adjLst/>
                                    </dgm:shape>
                                    <dgm:presOf/>
                                    <dgm:constrLst>
                                      <dgm:constr type="w" for="ch" forName="background4" refType="w" fact="0.9"/>
                                      <dgm:constr type="h" for="ch" forName="background4" refType="w" refFor="ch" refForName="background4" fact="0.635"/>
                                      <dgm:constr type="t" for="ch" forName="background4"/>
                                      <dgm:constr type="l" for="ch" forName="background4"/>
                                      <dgm:constr type="w" for="ch" forName="text4" refType="w" fact="0.9"/>
                                      <dgm:constr type="h" for="ch" forName="text4" refType="w" refFor="ch" refForName="text4" fact="0.635"/>
                                      <dgm:constr type="t" for="ch" forName="text4" refType="w" fact="0.095"/>
                                      <dgm:constr type="l" for="ch" forName="text4" refType="w" fact="0.1"/>
                                    </dgm:constrLst>
                                    <dgm:ruleLst/>
                                    <dgm:layoutNode name="background4" moveWith="text4">
                                      <dgm:alg type="sp"/>
                                      <dgm:shape xmlns:r="http://schemas.openxmlformats.org/officeDocument/2006/relationships" type="roundRect" r:blip="">
                                        <dgm:adjLst>
                                          <dgm:adj idx="1" val="0.1"/>
                                        </dgm:adjLst>
                                      </dgm:shape>
                                      <dgm:presOf/>
                                      <dgm:constrLst/>
                                      <dgm:ruleLst/>
                                    </dgm:layoutNode>
                                    <dgm:layoutNode name="text4" styleLbl="fgAcc4">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layoutNode name="hierChild5">
                                    <dgm:choose name="Name28">
                                      <dgm:if name="Name29" func="var" arg="dir" op="equ" val="norm">
                                        <dgm:alg type="hierChild">
                                          <dgm:param type="linDir" val="fromL"/>
                                        </dgm:alg>
                                      </dgm:if>
                                      <dgm:else name="Name30">
                                        <dgm:alg type="hierChild">
                                          <dgm:param type="linDir" val="fromR"/>
                                        </dgm:alg>
                                      </dgm:else>
                                    </dgm:choose>
                                    <dgm:shape xmlns:r="http://schemas.openxmlformats.org/officeDocument/2006/relationships" r:blip="">
                                      <dgm:adjLst/>
                                    </dgm:shape>
                                    <dgm:presOf/>
                                    <dgm:constrLst/>
                                    <dgm:ruleLst/>
                                    <dgm:forEach name="Name31" ref="repeat"/>
                                  </dgm:layoutNode>
                                </dgm:layoutNode>
                              </dgm:forEach>
                            </dgm:forEach>
                          </dgm:layoutNode>
                        </dgm:layoutNode>
                      </dgm:forEach>
                    </dgm:forEach>
                  </dgm:layoutNode>
                </dgm:layoutNode>
              </dgm:forEach>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0</xdr:colOff>
      <xdr:row>1</xdr:row>
      <xdr:rowOff>0</xdr:rowOff>
    </xdr:from>
    <xdr:to>
      <xdr:col>19</xdr:col>
      <xdr:colOff>342900</xdr:colOff>
      <xdr:row>8</xdr:row>
      <xdr:rowOff>76200</xdr:rowOff>
    </xdr:to>
    <xdr:graphicFrame macro="">
      <xdr:nvGraphicFramePr>
        <xdr:cNvPr id="2" name="דיאגרמה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727710</xdr:colOff>
      <xdr:row>8</xdr:row>
      <xdr:rowOff>270510</xdr:rowOff>
    </xdr:from>
    <xdr:to>
      <xdr:col>10</xdr:col>
      <xdr:colOff>674370</xdr:colOff>
      <xdr:row>25</xdr:row>
      <xdr:rowOff>41910</xdr:rowOff>
    </xdr:to>
    <xdr:graphicFrame macro="">
      <xdr:nvGraphicFramePr>
        <xdr:cNvPr id="4" name="תרשים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542925</xdr:colOff>
      <xdr:row>10</xdr:row>
      <xdr:rowOff>209550</xdr:rowOff>
    </xdr:from>
    <xdr:to>
      <xdr:col>11</xdr:col>
      <xdr:colOff>247650</xdr:colOff>
      <xdr:row>26</xdr:row>
      <xdr:rowOff>173355</xdr:rowOff>
    </xdr:to>
    <xdr:graphicFrame macro="">
      <xdr:nvGraphicFramePr>
        <xdr:cNvPr id="2" name="תרשים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581025</xdr:colOff>
      <xdr:row>8</xdr:row>
      <xdr:rowOff>201930</xdr:rowOff>
    </xdr:from>
    <xdr:to>
      <xdr:col>11</xdr:col>
      <xdr:colOff>211455</xdr:colOff>
      <xdr:row>22</xdr:row>
      <xdr:rowOff>102870</xdr:rowOff>
    </xdr:to>
    <xdr:graphicFrame macro="">
      <xdr:nvGraphicFramePr>
        <xdr:cNvPr id="2" name="תרשים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582930</xdr:colOff>
      <xdr:row>8</xdr:row>
      <xdr:rowOff>230505</xdr:rowOff>
    </xdr:from>
    <xdr:to>
      <xdr:col>11</xdr:col>
      <xdr:colOff>230505</xdr:colOff>
      <xdr:row>23</xdr:row>
      <xdr:rowOff>20955</xdr:rowOff>
    </xdr:to>
    <xdr:graphicFrame macro="">
      <xdr:nvGraphicFramePr>
        <xdr:cNvPr id="2" name="תרשים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802005</xdr:colOff>
      <xdr:row>12</xdr:row>
      <xdr:rowOff>196215</xdr:rowOff>
    </xdr:from>
    <xdr:to>
      <xdr:col>9</xdr:col>
      <xdr:colOff>259080</xdr:colOff>
      <xdr:row>26</xdr:row>
      <xdr:rowOff>78105</xdr:rowOff>
    </xdr:to>
    <xdr:graphicFrame macro="">
      <xdr:nvGraphicFramePr>
        <xdr:cNvPr id="2" name="תרשים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428625</xdr:colOff>
      <xdr:row>11</xdr:row>
      <xdr:rowOff>49530</xdr:rowOff>
    </xdr:from>
    <xdr:to>
      <xdr:col>10</xdr:col>
      <xdr:colOff>1045845</xdr:colOff>
      <xdr:row>25</xdr:row>
      <xdr:rowOff>125730</xdr:rowOff>
    </xdr:to>
    <xdr:graphicFrame macro="">
      <xdr:nvGraphicFramePr>
        <xdr:cNvPr id="2" name="תרשים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891540</xdr:colOff>
      <xdr:row>11</xdr:row>
      <xdr:rowOff>43815</xdr:rowOff>
    </xdr:from>
    <xdr:to>
      <xdr:col>10</xdr:col>
      <xdr:colOff>944880</xdr:colOff>
      <xdr:row>25</xdr:row>
      <xdr:rowOff>125730</xdr:rowOff>
    </xdr:to>
    <xdr:graphicFrame macro="">
      <xdr:nvGraphicFramePr>
        <xdr:cNvPr id="2" name="תרשים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7</xdr:col>
      <xdr:colOff>457200</xdr:colOff>
      <xdr:row>11</xdr:row>
      <xdr:rowOff>7620</xdr:rowOff>
    </xdr:from>
    <xdr:to>
      <xdr:col>11</xdr:col>
      <xdr:colOff>834390</xdr:colOff>
      <xdr:row>25</xdr:row>
      <xdr:rowOff>87630</xdr:rowOff>
    </xdr:to>
    <xdr:graphicFrame macro="">
      <xdr:nvGraphicFramePr>
        <xdr:cNvPr id="2" name="תרשים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7</xdr:col>
      <xdr:colOff>443865</xdr:colOff>
      <xdr:row>11</xdr:row>
      <xdr:rowOff>28575</xdr:rowOff>
    </xdr:from>
    <xdr:to>
      <xdr:col>11</xdr:col>
      <xdr:colOff>1030605</xdr:colOff>
      <xdr:row>24</xdr:row>
      <xdr:rowOff>121920</xdr:rowOff>
    </xdr:to>
    <xdr:graphicFrame macro="">
      <xdr:nvGraphicFramePr>
        <xdr:cNvPr id="2" name="תרשים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6</xdr:col>
      <xdr:colOff>358140</xdr:colOff>
      <xdr:row>11</xdr:row>
      <xdr:rowOff>19050</xdr:rowOff>
    </xdr:from>
    <xdr:to>
      <xdr:col>11</xdr:col>
      <xdr:colOff>226695</xdr:colOff>
      <xdr:row>25</xdr:row>
      <xdr:rowOff>95250</xdr:rowOff>
    </xdr:to>
    <xdr:graphicFrame macro="">
      <xdr:nvGraphicFramePr>
        <xdr:cNvPr id="2" name="תרשים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xdr:row>
          <xdr:rowOff>22860</xdr:rowOff>
        </xdr:from>
        <xdr:to>
          <xdr:col>2</xdr:col>
          <xdr:colOff>297180</xdr:colOff>
          <xdr:row>3</xdr:row>
          <xdr:rowOff>38100</xdr:rowOff>
        </xdr:to>
        <xdr:sp macro="" textlink="">
          <xdr:nvSpPr>
            <xdr:cNvPr id="3078" name="Create"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8</xdr:col>
      <xdr:colOff>438150</xdr:colOff>
      <xdr:row>11</xdr:row>
      <xdr:rowOff>45720</xdr:rowOff>
    </xdr:from>
    <xdr:to>
      <xdr:col>13</xdr:col>
      <xdr:colOff>409575</xdr:colOff>
      <xdr:row>24</xdr:row>
      <xdr:rowOff>142875</xdr:rowOff>
    </xdr:to>
    <xdr:graphicFrame macro="">
      <xdr:nvGraphicFramePr>
        <xdr:cNvPr id="2" name="תרשים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377190</xdr:colOff>
      <xdr:row>11</xdr:row>
      <xdr:rowOff>17145</xdr:rowOff>
    </xdr:from>
    <xdr:to>
      <xdr:col>11</xdr:col>
      <xdr:colOff>360045</xdr:colOff>
      <xdr:row>25</xdr:row>
      <xdr:rowOff>91440</xdr:rowOff>
    </xdr:to>
    <xdr:graphicFrame macro="">
      <xdr:nvGraphicFramePr>
        <xdr:cNvPr id="2" name="תרשים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8</xdr:col>
      <xdr:colOff>9525</xdr:colOff>
      <xdr:row>11</xdr:row>
      <xdr:rowOff>7620</xdr:rowOff>
    </xdr:from>
    <xdr:to>
      <xdr:col>11</xdr:col>
      <xdr:colOff>826770</xdr:colOff>
      <xdr:row>24</xdr:row>
      <xdr:rowOff>102870</xdr:rowOff>
    </xdr:to>
    <xdr:graphicFrame macro="">
      <xdr:nvGraphicFramePr>
        <xdr:cNvPr id="2" name="תרשים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9</xdr:col>
      <xdr:colOff>417195</xdr:colOff>
      <xdr:row>11</xdr:row>
      <xdr:rowOff>40005</xdr:rowOff>
    </xdr:from>
    <xdr:to>
      <xdr:col>14</xdr:col>
      <xdr:colOff>379095</xdr:colOff>
      <xdr:row>25</xdr:row>
      <xdr:rowOff>116205</xdr:rowOff>
    </xdr:to>
    <xdr:graphicFrame macro="">
      <xdr:nvGraphicFramePr>
        <xdr:cNvPr id="2" name="תרשים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548640</xdr:colOff>
      <xdr:row>11</xdr:row>
      <xdr:rowOff>5715</xdr:rowOff>
    </xdr:from>
    <xdr:to>
      <xdr:col>11</xdr:col>
      <xdr:colOff>196215</xdr:colOff>
      <xdr:row>24</xdr:row>
      <xdr:rowOff>100965</xdr:rowOff>
    </xdr:to>
    <xdr:graphicFrame macro="">
      <xdr:nvGraphicFramePr>
        <xdr:cNvPr id="2" name="תרשים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7</xdr:col>
      <xdr:colOff>520065</xdr:colOff>
      <xdr:row>11</xdr:row>
      <xdr:rowOff>24765</xdr:rowOff>
    </xdr:from>
    <xdr:to>
      <xdr:col>11</xdr:col>
      <xdr:colOff>481965</xdr:colOff>
      <xdr:row>25</xdr:row>
      <xdr:rowOff>102870</xdr:rowOff>
    </xdr:to>
    <xdr:graphicFrame macro="">
      <xdr:nvGraphicFramePr>
        <xdr:cNvPr id="2" name="תרשים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8</xdr:col>
      <xdr:colOff>523875</xdr:colOff>
      <xdr:row>11</xdr:row>
      <xdr:rowOff>55245</xdr:rowOff>
    </xdr:from>
    <xdr:to>
      <xdr:col>13</xdr:col>
      <xdr:colOff>180975</xdr:colOff>
      <xdr:row>25</xdr:row>
      <xdr:rowOff>135255</xdr:rowOff>
    </xdr:to>
    <xdr:graphicFrame macro="">
      <xdr:nvGraphicFramePr>
        <xdr:cNvPr id="2" name="תרשים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8</xdr:col>
      <xdr:colOff>510540</xdr:colOff>
      <xdr:row>11</xdr:row>
      <xdr:rowOff>43815</xdr:rowOff>
    </xdr:from>
    <xdr:to>
      <xdr:col>13</xdr:col>
      <xdr:colOff>445770</xdr:colOff>
      <xdr:row>24</xdr:row>
      <xdr:rowOff>139065</xdr:rowOff>
    </xdr:to>
    <xdr:graphicFrame macro="">
      <xdr:nvGraphicFramePr>
        <xdr:cNvPr id="2" name="תרשים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8</xdr:col>
      <xdr:colOff>520065</xdr:colOff>
      <xdr:row>11</xdr:row>
      <xdr:rowOff>5715</xdr:rowOff>
    </xdr:from>
    <xdr:to>
      <xdr:col>13</xdr:col>
      <xdr:colOff>409575</xdr:colOff>
      <xdr:row>25</xdr:row>
      <xdr:rowOff>85725</xdr:rowOff>
    </xdr:to>
    <xdr:graphicFrame macro="">
      <xdr:nvGraphicFramePr>
        <xdr:cNvPr id="2" name="תרשים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321945</xdr:colOff>
      <xdr:row>11</xdr:row>
      <xdr:rowOff>47625</xdr:rowOff>
    </xdr:from>
    <xdr:to>
      <xdr:col>14</xdr:col>
      <xdr:colOff>1040130</xdr:colOff>
      <xdr:row>24</xdr:row>
      <xdr:rowOff>139065</xdr:rowOff>
    </xdr:to>
    <xdr:graphicFrame macro="">
      <xdr:nvGraphicFramePr>
        <xdr:cNvPr id="2" name="תרשים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87085</xdr:rowOff>
    </xdr:from>
    <xdr:to>
      <xdr:col>6</xdr:col>
      <xdr:colOff>599932</xdr:colOff>
      <xdr:row>7</xdr:row>
      <xdr:rowOff>76200</xdr:rowOff>
    </xdr:to>
    <xdr:pic>
      <xdr:nvPicPr>
        <xdr:cNvPr id="4" name="תמונה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57602554" y="87085"/>
          <a:ext cx="2145703" cy="228600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6</xdr:col>
      <xdr:colOff>443865</xdr:colOff>
      <xdr:row>11</xdr:row>
      <xdr:rowOff>45720</xdr:rowOff>
    </xdr:from>
    <xdr:to>
      <xdr:col>11</xdr:col>
      <xdr:colOff>379095</xdr:colOff>
      <xdr:row>24</xdr:row>
      <xdr:rowOff>139065</xdr:rowOff>
    </xdr:to>
    <xdr:graphicFrame macro="">
      <xdr:nvGraphicFramePr>
        <xdr:cNvPr id="2" name="תרשים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8</xdr:col>
      <xdr:colOff>523875</xdr:colOff>
      <xdr:row>11</xdr:row>
      <xdr:rowOff>74295</xdr:rowOff>
    </xdr:from>
    <xdr:to>
      <xdr:col>12</xdr:col>
      <xdr:colOff>1005840</xdr:colOff>
      <xdr:row>25</xdr:row>
      <xdr:rowOff>154305</xdr:rowOff>
    </xdr:to>
    <xdr:graphicFrame macro="">
      <xdr:nvGraphicFramePr>
        <xdr:cNvPr id="2" name="תרשים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6</xdr:col>
      <xdr:colOff>428625</xdr:colOff>
      <xdr:row>11</xdr:row>
      <xdr:rowOff>49530</xdr:rowOff>
    </xdr:from>
    <xdr:to>
      <xdr:col>10</xdr:col>
      <xdr:colOff>1091565</xdr:colOff>
      <xdr:row>25</xdr:row>
      <xdr:rowOff>120015</xdr:rowOff>
    </xdr:to>
    <xdr:graphicFrame macro="">
      <xdr:nvGraphicFramePr>
        <xdr:cNvPr id="2" name="תרשים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733425</xdr:colOff>
      <xdr:row>10</xdr:row>
      <xdr:rowOff>128587</xdr:rowOff>
    </xdr:from>
    <xdr:to>
      <xdr:col>10</xdr:col>
      <xdr:colOff>962025</xdr:colOff>
      <xdr:row>21</xdr:row>
      <xdr:rowOff>90487</xdr:rowOff>
    </xdr:to>
    <xdr:graphicFrame macro="">
      <xdr:nvGraphicFramePr>
        <xdr:cNvPr id="2" name="תרשים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735330</xdr:colOff>
      <xdr:row>13</xdr:row>
      <xdr:rowOff>11430</xdr:rowOff>
    </xdr:from>
    <xdr:to>
      <xdr:col>14</xdr:col>
      <xdr:colOff>262890</xdr:colOff>
      <xdr:row>26</xdr:row>
      <xdr:rowOff>163830</xdr:rowOff>
    </xdr:to>
    <xdr:graphicFrame macro="">
      <xdr:nvGraphicFramePr>
        <xdr:cNvPr id="4" name="תרשים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750570</xdr:colOff>
      <xdr:row>17</xdr:row>
      <xdr:rowOff>41910</xdr:rowOff>
    </xdr:from>
    <xdr:to>
      <xdr:col>15</xdr:col>
      <xdr:colOff>201930</xdr:colOff>
      <xdr:row>31</xdr:row>
      <xdr:rowOff>118110</xdr:rowOff>
    </xdr:to>
    <xdr:graphicFrame macro="">
      <xdr:nvGraphicFramePr>
        <xdr:cNvPr id="4" name="תרשים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655320</xdr:colOff>
      <xdr:row>11</xdr:row>
      <xdr:rowOff>57150</xdr:rowOff>
    </xdr:from>
    <xdr:to>
      <xdr:col>14</xdr:col>
      <xdr:colOff>66675</xdr:colOff>
      <xdr:row>24</xdr:row>
      <xdr:rowOff>148590</xdr:rowOff>
    </xdr:to>
    <xdr:graphicFrame macro="">
      <xdr:nvGraphicFramePr>
        <xdr:cNvPr id="4" name="תרשים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537210</xdr:colOff>
      <xdr:row>17</xdr:row>
      <xdr:rowOff>102870</xdr:rowOff>
    </xdr:from>
    <xdr:to>
      <xdr:col>11</xdr:col>
      <xdr:colOff>87630</xdr:colOff>
      <xdr:row>31</xdr:row>
      <xdr:rowOff>179070</xdr:rowOff>
    </xdr:to>
    <xdr:graphicFrame macro="">
      <xdr:nvGraphicFramePr>
        <xdr:cNvPr id="3" name="תרשים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659130</xdr:colOff>
      <xdr:row>16</xdr:row>
      <xdr:rowOff>19050</xdr:rowOff>
    </xdr:from>
    <xdr:to>
      <xdr:col>10</xdr:col>
      <xdr:colOff>1038225</xdr:colOff>
      <xdr:row>30</xdr:row>
      <xdr:rowOff>91440</xdr:rowOff>
    </xdr:to>
    <xdr:graphicFrame macro="">
      <xdr:nvGraphicFramePr>
        <xdr:cNvPr id="3" name="תרשים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Revital\Local%20Settings\Temporary%20Internet%20Files\Content.Outlook\OG68XFDU\&#1506;&#1509;%20&#1502;&#1491;&#1491;&#1497;&#1501;%20&#1488;%20&#1506;&#1502;&#1497;&#1514;%2005.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הפרש אחוזי רווח"/>
      <sheetName val="שיפור תקציב"/>
      <sheetName val="קנסות מאיחורים"/>
      <sheetName val="תקורות אתר"/>
      <sheetName val="תיקוני טעויות"/>
      <sheetName val="הכנסות חריגות"/>
      <sheetName val="קנסות קבלני משנה"/>
      <sheetName val="הכנסות ממדדים"/>
      <sheetName val="קשר מפקח"/>
      <sheetName val="בטיחות"/>
      <sheetName val="ניקיון אתר"/>
      <sheetName val="תלונות"/>
      <sheetName val="צפי איחורים"/>
      <sheetName val="גביה"/>
    </sheetNames>
    <sheetDataSet>
      <sheetData sheetId="0"/>
      <sheetData sheetId="1">
        <row r="2">
          <cell r="A2" t="str">
            <v>חזרה לעץ הראשי</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5C1DCDD-04CF-423C-B8D3-4E1B3FB88C53}" name="Table1" displayName="Table1" ref="A11:A35" totalsRowShown="0" headerRowDxfId="217" dataDxfId="216">
  <autoFilter ref="A11:A35" xr:uid="{A5C1DCDD-04CF-423C-B8D3-4E1B3FB88C53}"/>
  <tableColumns count="1">
    <tableColumn id="1" xr3:uid="{1BEE7B5A-FA46-4A1A-8C3A-7A0B25AB1553}" name="רשימת היישובים " dataDxfId="215"/>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7"/>
  <sheetViews>
    <sheetView rightToLeft="1" zoomScale="90" zoomScaleNormal="90" workbookViewId="0">
      <selection sqref="A1:D27"/>
    </sheetView>
  </sheetViews>
  <sheetFormatPr defaultColWidth="9" defaultRowHeight="13.8" x14ac:dyDescent="0.25"/>
  <cols>
    <col min="1" max="2" width="19.19921875" style="55" customWidth="1"/>
    <col min="3" max="3" width="35.19921875" style="55" customWidth="1"/>
    <col min="4" max="4" width="21.19921875" style="55" customWidth="1"/>
    <col min="5" max="16384" width="9" style="55"/>
  </cols>
  <sheetData>
    <row r="1" spans="1:4" ht="18" thickBot="1" x14ac:dyDescent="0.3">
      <c r="A1" s="299" t="s">
        <v>13</v>
      </c>
      <c r="B1" s="299"/>
      <c r="C1" s="299"/>
      <c r="D1" s="299"/>
    </row>
    <row r="2" spans="1:4" ht="18" thickBot="1" x14ac:dyDescent="0.3">
      <c r="A2" s="56" t="s">
        <v>14</v>
      </c>
      <c r="B2" s="57" t="s">
        <v>15</v>
      </c>
      <c r="C2" s="57" t="s">
        <v>16</v>
      </c>
      <c r="D2" s="56" t="s">
        <v>17</v>
      </c>
    </row>
    <row r="3" spans="1:4" ht="18" thickBot="1" x14ac:dyDescent="0.3">
      <c r="A3" s="300" t="s">
        <v>18</v>
      </c>
      <c r="B3" s="301"/>
      <c r="C3" s="301"/>
      <c r="D3" s="302"/>
    </row>
    <row r="4" spans="1:4" ht="243.75" customHeight="1" x14ac:dyDescent="0.25">
      <c r="A4" s="58" t="s">
        <v>19</v>
      </c>
      <c r="B4" s="59" t="s">
        <v>20</v>
      </c>
      <c r="C4" s="60" t="s">
        <v>33</v>
      </c>
      <c r="D4" s="58" t="s">
        <v>34</v>
      </c>
    </row>
    <row r="5" spans="1:4" ht="135" x14ac:dyDescent="0.25">
      <c r="A5" s="58" t="s">
        <v>19</v>
      </c>
      <c r="B5" s="61" t="s">
        <v>5</v>
      </c>
      <c r="C5" s="62" t="s">
        <v>21</v>
      </c>
      <c r="D5" s="61" t="s">
        <v>35</v>
      </c>
    </row>
    <row r="6" spans="1:4" ht="195" x14ac:dyDescent="0.25">
      <c r="A6" s="58" t="s">
        <v>19</v>
      </c>
      <c r="B6" s="61" t="s">
        <v>6</v>
      </c>
      <c r="C6" s="63" t="s">
        <v>36</v>
      </c>
      <c r="D6" s="61" t="s">
        <v>37</v>
      </c>
    </row>
    <row r="7" spans="1:4" ht="105.6" thickBot="1" x14ac:dyDescent="0.3">
      <c r="A7" s="58" t="s">
        <v>19</v>
      </c>
      <c r="B7" s="61" t="s">
        <v>22</v>
      </c>
      <c r="C7" s="64" t="s">
        <v>23</v>
      </c>
      <c r="D7" s="61" t="s">
        <v>38</v>
      </c>
    </row>
    <row r="8" spans="1:4" ht="18" thickBot="1" x14ac:dyDescent="0.3">
      <c r="A8" s="303" t="s">
        <v>24</v>
      </c>
      <c r="B8" s="304"/>
      <c r="C8" s="304"/>
      <c r="D8" s="305"/>
    </row>
    <row r="9" spans="1:4" ht="75.599999999999994" thickBot="1" x14ac:dyDescent="0.3">
      <c r="A9" s="65" t="s">
        <v>39</v>
      </c>
      <c r="B9" s="66" t="s">
        <v>40</v>
      </c>
      <c r="C9" s="67" t="s">
        <v>41</v>
      </c>
      <c r="D9" s="68" t="s">
        <v>26</v>
      </c>
    </row>
    <row r="10" spans="1:4" s="69" customFormat="1" ht="75.599999999999994" thickBot="1" x14ac:dyDescent="0.3">
      <c r="A10" s="65" t="s">
        <v>42</v>
      </c>
      <c r="B10" s="66" t="s">
        <v>7</v>
      </c>
      <c r="C10" s="67" t="s">
        <v>43</v>
      </c>
      <c r="D10" s="68" t="s">
        <v>26</v>
      </c>
    </row>
    <row r="11" spans="1:4" ht="90.6" thickBot="1" x14ac:dyDescent="0.3">
      <c r="A11" s="65" t="s">
        <v>39</v>
      </c>
      <c r="B11" s="66" t="s">
        <v>44</v>
      </c>
      <c r="C11" s="70" t="s">
        <v>45</v>
      </c>
      <c r="D11" s="68" t="s">
        <v>28</v>
      </c>
    </row>
    <row r="12" spans="1:4" ht="75.599999999999994" thickBot="1" x14ac:dyDescent="0.3">
      <c r="A12" s="65" t="s">
        <v>46</v>
      </c>
      <c r="B12" s="71" t="s">
        <v>47</v>
      </c>
      <c r="C12" s="67" t="s">
        <v>48</v>
      </c>
      <c r="D12" s="68" t="s">
        <v>26</v>
      </c>
    </row>
    <row r="13" spans="1:4" ht="95.25" customHeight="1" thickBot="1" x14ac:dyDescent="0.3">
      <c r="A13" s="65" t="s">
        <v>49</v>
      </c>
      <c r="B13" s="71" t="s">
        <v>50</v>
      </c>
      <c r="C13" s="67" t="s">
        <v>51</v>
      </c>
      <c r="D13" s="68" t="s">
        <v>26</v>
      </c>
    </row>
    <row r="14" spans="1:4" ht="126" customHeight="1" thickBot="1" x14ac:dyDescent="0.3">
      <c r="A14" s="65" t="s">
        <v>52</v>
      </c>
      <c r="B14" s="71" t="s">
        <v>53</v>
      </c>
      <c r="C14" s="67" t="s">
        <v>54</v>
      </c>
      <c r="D14" s="68" t="s">
        <v>55</v>
      </c>
    </row>
    <row r="15" spans="1:4" ht="120.6" thickBot="1" x14ac:dyDescent="0.3">
      <c r="A15" s="65" t="s">
        <v>52</v>
      </c>
      <c r="B15" s="66" t="s">
        <v>56</v>
      </c>
      <c r="C15" s="67" t="s">
        <v>57</v>
      </c>
      <c r="D15" s="68" t="s">
        <v>55</v>
      </c>
    </row>
    <row r="16" spans="1:4" ht="120.6" thickBot="1" x14ac:dyDescent="0.3">
      <c r="A16" s="65" t="s">
        <v>58</v>
      </c>
      <c r="B16" s="66" t="s">
        <v>59</v>
      </c>
      <c r="C16" s="67" t="s">
        <v>60</v>
      </c>
      <c r="D16" s="68" t="s">
        <v>26</v>
      </c>
    </row>
    <row r="17" spans="1:4" ht="150.6" thickBot="1" x14ac:dyDescent="0.3">
      <c r="A17" s="65" t="s">
        <v>61</v>
      </c>
      <c r="B17" s="66" t="s">
        <v>29</v>
      </c>
      <c r="C17" s="67" t="s">
        <v>62</v>
      </c>
      <c r="D17" s="68" t="s">
        <v>63</v>
      </c>
    </row>
    <row r="18" spans="1:4" ht="105.6" thickBot="1" x14ac:dyDescent="0.3">
      <c r="A18" s="72" t="s">
        <v>61</v>
      </c>
      <c r="B18" s="72" t="s">
        <v>64</v>
      </c>
      <c r="C18" s="73" t="s">
        <v>65</v>
      </c>
      <c r="D18" s="72" t="s">
        <v>66</v>
      </c>
    </row>
    <row r="19" spans="1:4" ht="60.6" thickBot="1" x14ac:dyDescent="0.3">
      <c r="A19" s="65" t="s">
        <v>25</v>
      </c>
      <c r="B19" s="66" t="s">
        <v>27</v>
      </c>
      <c r="C19" s="67" t="s">
        <v>67</v>
      </c>
      <c r="D19" s="68" t="s">
        <v>26</v>
      </c>
    </row>
    <row r="20" spans="1:4" s="69" customFormat="1" ht="75.599999999999994" thickBot="1" x14ac:dyDescent="0.3">
      <c r="A20" s="65" t="s">
        <v>39</v>
      </c>
      <c r="B20" s="66" t="s">
        <v>68</v>
      </c>
      <c r="C20" s="67" t="s">
        <v>69</v>
      </c>
      <c r="D20" s="74">
        <v>1</v>
      </c>
    </row>
    <row r="21" spans="1:4" s="69" customFormat="1" ht="75.599999999999994" thickBot="1" x14ac:dyDescent="0.3">
      <c r="A21" s="65" t="s">
        <v>70</v>
      </c>
      <c r="B21" s="66" t="s">
        <v>71</v>
      </c>
      <c r="C21" s="67" t="s">
        <v>72</v>
      </c>
      <c r="D21" s="68" t="s">
        <v>26</v>
      </c>
    </row>
    <row r="22" spans="1:4" s="69" customFormat="1" ht="75.599999999999994" thickBot="1" x14ac:dyDescent="0.3">
      <c r="A22" s="65" t="s">
        <v>73</v>
      </c>
      <c r="B22" s="66" t="s">
        <v>74</v>
      </c>
      <c r="C22" s="67" t="s">
        <v>75</v>
      </c>
      <c r="D22" s="68" t="s">
        <v>26</v>
      </c>
    </row>
    <row r="23" spans="1:4" ht="75.599999999999994" thickBot="1" x14ac:dyDescent="0.3">
      <c r="A23" s="65" t="s">
        <v>76</v>
      </c>
      <c r="B23" s="71" t="s">
        <v>77</v>
      </c>
      <c r="C23" s="67" t="s">
        <v>78</v>
      </c>
      <c r="D23" s="68" t="s">
        <v>26</v>
      </c>
    </row>
    <row r="24" spans="1:4" ht="18" thickBot="1" x14ac:dyDescent="0.3">
      <c r="A24" s="306" t="s">
        <v>4</v>
      </c>
      <c r="B24" s="307"/>
      <c r="C24" s="307"/>
      <c r="D24" s="308"/>
    </row>
    <row r="25" spans="1:4" ht="60.6" thickBot="1" x14ac:dyDescent="0.3">
      <c r="A25" s="65" t="s">
        <v>79</v>
      </c>
      <c r="B25" s="75" t="s">
        <v>30</v>
      </c>
      <c r="C25" s="67" t="s">
        <v>31</v>
      </c>
      <c r="D25" s="68" t="s">
        <v>32</v>
      </c>
    </row>
    <row r="26" spans="1:4" ht="210.6" thickBot="1" x14ac:dyDescent="0.3">
      <c r="A26" s="65" t="s">
        <v>79</v>
      </c>
      <c r="B26" s="75" t="s">
        <v>80</v>
      </c>
      <c r="C26" s="76" t="s">
        <v>81</v>
      </c>
      <c r="D26" s="68" t="s">
        <v>32</v>
      </c>
    </row>
    <row r="27" spans="1:4" ht="122.25" customHeight="1" thickBot="1" x14ac:dyDescent="0.3">
      <c r="A27" s="77" t="s">
        <v>79</v>
      </c>
      <c r="B27" s="78" t="s">
        <v>82</v>
      </c>
      <c r="C27" s="79" t="s">
        <v>83</v>
      </c>
      <c r="D27" s="68"/>
    </row>
  </sheetData>
  <mergeCells count="4">
    <mergeCell ref="A1:D1"/>
    <mergeCell ref="A3:D3"/>
    <mergeCell ref="A8:D8"/>
    <mergeCell ref="A24:D2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F127-3294-46A1-B12C-28DD5EC7DC67}">
  <sheetPr codeName="Sheet26">
    <tabColor theme="8" tint="-0.249977111117893"/>
  </sheetPr>
  <dimension ref="A1:V117"/>
  <sheetViews>
    <sheetView showGridLines="0" rightToLeft="1" workbookViewId="0">
      <selection activeCell="B2" sqref="B2:F2"/>
    </sheetView>
  </sheetViews>
  <sheetFormatPr defaultColWidth="8.69921875" defaultRowHeight="13.2" x14ac:dyDescent="0.25"/>
  <cols>
    <col min="1" max="1" width="6.5" style="14" customWidth="1"/>
    <col min="2" max="2" width="12" style="1" customWidth="1"/>
    <col min="3" max="3" width="12.19921875" style="1" customWidth="1"/>
    <col min="4" max="4" width="15.69921875" style="10" customWidth="1"/>
    <col min="5" max="5" width="13.3984375" style="40" customWidth="1"/>
    <col min="6" max="6" width="17.8984375" style="14" customWidth="1"/>
    <col min="7" max="7" width="8.796875" style="1" customWidth="1"/>
    <col min="8" max="8" width="17.19921875" style="10" customWidth="1"/>
    <col min="9" max="9" width="16.296875" style="2" customWidth="1"/>
    <col min="10" max="10" width="12.796875" style="16" customWidth="1"/>
    <col min="11" max="11" width="15.3984375" style="15" customWidth="1"/>
    <col min="12" max="12" width="7.5" style="1" customWidth="1"/>
    <col min="13" max="13" width="7.59765625" style="1" customWidth="1"/>
    <col min="14" max="14" width="11" style="1" customWidth="1"/>
    <col min="15" max="15" width="9.898437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2" ht="15.75" customHeight="1" x14ac:dyDescent="0.3">
      <c r="C1" s="14"/>
      <c r="D1" s="227"/>
      <c r="E1" s="227"/>
      <c r="G1" s="330"/>
      <c r="H1" s="330"/>
      <c r="I1" s="330"/>
      <c r="L1" s="9"/>
      <c r="N1" s="6"/>
      <c r="Q1" s="19"/>
      <c r="S1" s="11"/>
    </row>
    <row r="2" spans="1:22" ht="17.25" customHeight="1" x14ac:dyDescent="0.4">
      <c r="B2" s="329" t="s">
        <v>1</v>
      </c>
      <c r="C2" s="329"/>
      <c r="D2" s="329"/>
      <c r="E2" s="329"/>
      <c r="F2" s="329"/>
      <c r="M2" s="6"/>
      <c r="O2" s="21"/>
      <c r="S2" s="2"/>
      <c r="U2" s="8"/>
    </row>
    <row r="3" spans="1:22" ht="15.6" customHeight="1" thickBot="1" x14ac:dyDescent="0.3">
      <c r="D3" s="1"/>
      <c r="E3" s="1"/>
      <c r="G3" s="8"/>
      <c r="K3" s="51"/>
      <c r="L3" s="52"/>
      <c r="M3" s="52"/>
      <c r="O3" s="22"/>
      <c r="P3" s="23"/>
      <c r="Q3" s="25"/>
      <c r="R3" s="35"/>
      <c r="T3" s="27"/>
      <c r="U3" s="27"/>
      <c r="V3" s="30"/>
    </row>
    <row r="4" spans="1:22" ht="34.799999999999997" customHeight="1" x14ac:dyDescent="0.2">
      <c r="A4" s="42"/>
      <c r="B4" s="360" t="s">
        <v>108</v>
      </c>
      <c r="C4" s="361"/>
      <c r="D4" s="361"/>
      <c r="E4" s="361"/>
      <c r="F4" s="362"/>
      <c r="H4" s="217"/>
      <c r="I4" s="218"/>
      <c r="J4" s="1"/>
      <c r="K4" s="1"/>
    </row>
    <row r="5" spans="1:22" ht="43.8" customHeight="1" thickBot="1" x14ac:dyDescent="0.25">
      <c r="A5" s="1"/>
      <c r="B5" s="363"/>
      <c r="C5" s="364"/>
      <c r="D5" s="364"/>
      <c r="E5" s="364"/>
      <c r="F5" s="365"/>
      <c r="H5" s="219"/>
      <c r="I5" s="218"/>
      <c r="J5" s="1"/>
      <c r="K5" s="1"/>
    </row>
    <row r="6" spans="1:22" ht="21.75" customHeight="1" thickBot="1" x14ac:dyDescent="0.3">
      <c r="F6" s="2"/>
      <c r="G6" s="16"/>
      <c r="H6" s="15"/>
      <c r="I6" s="1"/>
      <c r="J6" s="1"/>
      <c r="K6" s="1"/>
    </row>
    <row r="7" spans="1:22" ht="37.200000000000003" customHeight="1" thickTop="1" thickBot="1" x14ac:dyDescent="0.25">
      <c r="B7" s="138" t="s">
        <v>140</v>
      </c>
      <c r="C7" s="127" t="s">
        <v>274</v>
      </c>
      <c r="D7" s="127" t="s">
        <v>218</v>
      </c>
      <c r="E7" s="127" t="s">
        <v>217</v>
      </c>
      <c r="F7" s="129" t="s">
        <v>141</v>
      </c>
      <c r="H7" s="161" t="s">
        <v>206</v>
      </c>
      <c r="I7" s="159" t="s">
        <v>207</v>
      </c>
      <c r="J7" s="222" t="s">
        <v>247</v>
      </c>
      <c r="K7" s="1"/>
    </row>
    <row r="8" spans="1:22" ht="24" customHeight="1" thickTop="1" thickBot="1" x14ac:dyDescent="0.25">
      <c r="B8" s="142">
        <v>45214</v>
      </c>
      <c r="C8" s="139"/>
      <c r="D8" s="139"/>
      <c r="E8" s="139" t="s">
        <v>202</v>
      </c>
      <c r="F8" s="148" t="s">
        <v>204</v>
      </c>
      <c r="H8" s="162">
        <f>COUNTIF(F8:F116,"לא הושלם")</f>
        <v>9</v>
      </c>
      <c r="I8" s="160">
        <f>COUNTIF(F8:F116,"הושלם")</f>
        <v>3</v>
      </c>
      <c r="J8" s="221">
        <f>I8+H8</f>
        <v>12</v>
      </c>
      <c r="K8" s="1"/>
    </row>
    <row r="9" spans="1:22" ht="15" thickTop="1" thickBot="1" x14ac:dyDescent="0.3">
      <c r="B9" s="142">
        <v>45215</v>
      </c>
      <c r="C9" s="139"/>
      <c r="D9" s="139"/>
      <c r="E9" s="139" t="s">
        <v>200</v>
      </c>
      <c r="F9" s="148" t="s">
        <v>204</v>
      </c>
      <c r="H9" s="15"/>
      <c r="I9" s="1"/>
      <c r="J9" s="1"/>
      <c r="K9" s="1"/>
    </row>
    <row r="10" spans="1:22" ht="15" thickTop="1" thickBot="1" x14ac:dyDescent="0.25">
      <c r="B10" s="142">
        <v>45215</v>
      </c>
      <c r="C10" s="139"/>
      <c r="D10" s="139"/>
      <c r="E10" s="139" t="s">
        <v>201</v>
      </c>
      <c r="F10" s="148" t="s">
        <v>204</v>
      </c>
      <c r="H10" s="168" t="s">
        <v>146</v>
      </c>
      <c r="I10" s="180">
        <f>I8/SUM(H8:I8)</f>
        <v>0.25</v>
      </c>
      <c r="J10" s="1"/>
      <c r="K10" s="1"/>
    </row>
    <row r="11" spans="1:22" ht="15" thickTop="1" thickBot="1" x14ac:dyDescent="0.25">
      <c r="B11" s="142">
        <v>45216</v>
      </c>
      <c r="C11" s="139"/>
      <c r="D11" s="139"/>
      <c r="E11" s="139" t="s">
        <v>201</v>
      </c>
      <c r="F11" s="148" t="s">
        <v>204</v>
      </c>
      <c r="H11" s="1"/>
      <c r="I11" s="1"/>
      <c r="J11" s="1"/>
      <c r="K11" s="1"/>
    </row>
    <row r="12" spans="1:22" ht="15" thickTop="1" thickBot="1" x14ac:dyDescent="0.25">
      <c r="B12" s="142">
        <v>45217</v>
      </c>
      <c r="C12" s="139"/>
      <c r="D12" s="139"/>
      <c r="E12" s="139" t="s">
        <v>201</v>
      </c>
      <c r="F12" s="148" t="s">
        <v>205</v>
      </c>
      <c r="H12" s="174" t="s">
        <v>219</v>
      </c>
      <c r="I12" s="175" t="s">
        <v>220</v>
      </c>
      <c r="J12" s="1"/>
      <c r="K12" s="1"/>
    </row>
    <row r="13" spans="1:22" ht="15" thickTop="1" thickBot="1" x14ac:dyDescent="0.25">
      <c r="B13" s="142">
        <v>45218</v>
      </c>
      <c r="C13" s="139"/>
      <c r="D13" s="139"/>
      <c r="E13" s="139" t="s">
        <v>202</v>
      </c>
      <c r="F13" s="148" t="s">
        <v>205</v>
      </c>
      <c r="H13" s="176">
        <f>COUNTIF(E8:E116,"קל")</f>
        <v>4</v>
      </c>
      <c r="I13" s="177">
        <f>COUNTIF(E8:E116,"בינוני")</f>
        <v>4</v>
      </c>
      <c r="J13" s="1"/>
      <c r="K13" s="1"/>
    </row>
    <row r="14" spans="1:22" ht="15" thickTop="1" thickBot="1" x14ac:dyDescent="0.25">
      <c r="B14" s="142">
        <v>45219</v>
      </c>
      <c r="C14" s="139"/>
      <c r="D14" s="139"/>
      <c r="E14" s="139" t="s">
        <v>200</v>
      </c>
      <c r="F14" s="148" t="s">
        <v>204</v>
      </c>
      <c r="H14" s="178" t="s">
        <v>221</v>
      </c>
      <c r="I14" s="153"/>
      <c r="J14" s="1"/>
      <c r="K14" s="1"/>
    </row>
    <row r="15" spans="1:22" ht="15" thickTop="1" thickBot="1" x14ac:dyDescent="0.25">
      <c r="B15" s="142">
        <v>45220</v>
      </c>
      <c r="C15" s="139"/>
      <c r="D15" s="139"/>
      <c r="E15" s="139" t="s">
        <v>200</v>
      </c>
      <c r="F15" s="149" t="s">
        <v>205</v>
      </c>
      <c r="H15" s="179">
        <f>COUNTIF(E8:E116,"קשה")</f>
        <v>4</v>
      </c>
      <c r="I15" s="153"/>
      <c r="J15" s="1"/>
      <c r="K15" s="1"/>
    </row>
    <row r="16" spans="1:22" ht="15" thickTop="1" thickBot="1" x14ac:dyDescent="0.3">
      <c r="B16" s="142">
        <v>45221</v>
      </c>
      <c r="C16" s="139"/>
      <c r="D16" s="139"/>
      <c r="E16" s="139" t="s">
        <v>200</v>
      </c>
      <c r="F16" s="149" t="s">
        <v>204</v>
      </c>
      <c r="G16" s="2"/>
      <c r="H16" s="1"/>
      <c r="I16" s="1"/>
      <c r="J16" s="1"/>
      <c r="K16" s="1"/>
    </row>
    <row r="17" spans="2:11" ht="15" thickTop="1" thickBot="1" x14ac:dyDescent="0.3">
      <c r="B17" s="142">
        <v>45222</v>
      </c>
      <c r="C17" s="139"/>
      <c r="D17" s="139"/>
      <c r="E17" s="139" t="s">
        <v>202</v>
      </c>
      <c r="F17" s="149" t="s">
        <v>204</v>
      </c>
      <c r="G17" s="2"/>
      <c r="H17" s="1"/>
      <c r="I17" s="1"/>
      <c r="J17" s="1"/>
      <c r="K17" s="1"/>
    </row>
    <row r="18" spans="2:11" ht="15" thickTop="1" thickBot="1" x14ac:dyDescent="0.3">
      <c r="B18" s="142">
        <v>45223</v>
      </c>
      <c r="C18" s="139"/>
      <c r="D18" s="139"/>
      <c r="E18" s="139" t="s">
        <v>202</v>
      </c>
      <c r="F18" s="149" t="s">
        <v>204</v>
      </c>
      <c r="G18" s="2"/>
      <c r="H18" s="1"/>
      <c r="I18" s="1"/>
      <c r="J18" s="1"/>
      <c r="K18" s="1"/>
    </row>
    <row r="19" spans="2:11" ht="15" thickTop="1" thickBot="1" x14ac:dyDescent="0.3">
      <c r="B19" s="142">
        <v>45224</v>
      </c>
      <c r="C19" s="139"/>
      <c r="D19" s="139"/>
      <c r="E19" s="139" t="s">
        <v>201</v>
      </c>
      <c r="F19" s="149" t="s">
        <v>204</v>
      </c>
      <c r="G19" s="2"/>
      <c r="H19" s="1"/>
      <c r="I19" s="1"/>
      <c r="J19" s="1"/>
      <c r="K19" s="1"/>
    </row>
    <row r="20" spans="2:11" ht="15" thickTop="1" thickBot="1" x14ac:dyDescent="0.3">
      <c r="B20" s="142">
        <v>45225</v>
      </c>
      <c r="C20" s="139"/>
      <c r="D20" s="139"/>
      <c r="E20" s="139"/>
      <c r="F20" s="149"/>
      <c r="G20" s="2"/>
      <c r="H20" s="1"/>
      <c r="I20" s="1"/>
      <c r="J20" s="1"/>
      <c r="K20" s="1"/>
    </row>
    <row r="21" spans="2:11" ht="15" thickTop="1" thickBot="1" x14ac:dyDescent="0.3">
      <c r="B21" s="142">
        <v>45226</v>
      </c>
      <c r="C21" s="139"/>
      <c r="D21" s="139"/>
      <c r="E21" s="139"/>
      <c r="F21" s="149"/>
      <c r="G21" s="2"/>
      <c r="H21" s="1"/>
      <c r="I21" s="1"/>
      <c r="J21" s="1"/>
      <c r="K21" s="1"/>
    </row>
    <row r="22" spans="2:11" ht="15" thickTop="1" thickBot="1" x14ac:dyDescent="0.3">
      <c r="B22" s="142">
        <v>45227</v>
      </c>
      <c r="C22" s="139"/>
      <c r="D22" s="139"/>
      <c r="E22" s="139"/>
      <c r="F22" s="149"/>
      <c r="G22" s="2"/>
      <c r="H22" s="1"/>
      <c r="I22" s="1"/>
      <c r="J22" s="1"/>
      <c r="K22" s="1"/>
    </row>
    <row r="23" spans="2:11" ht="15" thickTop="1" thickBot="1" x14ac:dyDescent="0.3">
      <c r="B23" s="142">
        <v>45228</v>
      </c>
      <c r="C23" s="139"/>
      <c r="D23" s="139"/>
      <c r="E23" s="139"/>
      <c r="F23" s="149"/>
      <c r="G23" s="2"/>
      <c r="H23" s="1"/>
      <c r="I23" s="1"/>
      <c r="J23" s="1"/>
      <c r="K23" s="1"/>
    </row>
    <row r="24" spans="2:11" ht="15" thickTop="1" thickBot="1" x14ac:dyDescent="0.3">
      <c r="B24" s="142">
        <v>45229</v>
      </c>
      <c r="C24" s="139"/>
      <c r="D24" s="139"/>
      <c r="E24" s="139"/>
      <c r="F24" s="149"/>
      <c r="G24" s="2"/>
      <c r="H24" s="1"/>
      <c r="I24" s="1"/>
      <c r="J24" s="1"/>
      <c r="K24" s="1"/>
    </row>
    <row r="25" spans="2:11" ht="15" thickTop="1" thickBot="1" x14ac:dyDescent="0.3">
      <c r="B25" s="142">
        <v>45230</v>
      </c>
      <c r="C25" s="139"/>
      <c r="D25" s="139"/>
      <c r="E25" s="139"/>
      <c r="F25" s="149"/>
      <c r="G25" s="2"/>
      <c r="H25" s="1"/>
      <c r="I25" s="1"/>
      <c r="J25" s="1"/>
      <c r="K25" s="1"/>
    </row>
    <row r="26" spans="2:11" ht="15" thickTop="1" thickBot="1" x14ac:dyDescent="0.3">
      <c r="B26" s="142">
        <v>45231</v>
      </c>
      <c r="C26" s="139"/>
      <c r="D26" s="139"/>
      <c r="E26" s="139"/>
      <c r="F26" s="149"/>
      <c r="G26" s="2"/>
      <c r="H26" s="1"/>
      <c r="I26" s="1"/>
      <c r="J26" s="1"/>
      <c r="K26" s="1"/>
    </row>
    <row r="27" spans="2:11" ht="15" thickTop="1" thickBot="1" x14ac:dyDescent="0.3">
      <c r="B27" s="142">
        <v>45232</v>
      </c>
      <c r="C27" s="139"/>
      <c r="D27" s="139"/>
      <c r="E27" s="139"/>
      <c r="F27" s="149"/>
      <c r="G27" s="2"/>
      <c r="H27" s="1"/>
      <c r="I27" s="1"/>
      <c r="J27" s="1"/>
      <c r="K27" s="1"/>
    </row>
    <row r="28" spans="2:11" ht="15" thickTop="1" thickBot="1" x14ac:dyDescent="0.3">
      <c r="B28" s="142">
        <v>45233</v>
      </c>
      <c r="C28" s="139"/>
      <c r="D28" s="139"/>
      <c r="E28" s="139"/>
      <c r="F28" s="149"/>
      <c r="G28" s="2"/>
      <c r="H28" s="1"/>
      <c r="I28" s="1"/>
      <c r="J28" s="1"/>
      <c r="K28" s="1"/>
    </row>
    <row r="29" spans="2:11" ht="15" thickTop="1" thickBot="1" x14ac:dyDescent="0.3">
      <c r="B29" s="142">
        <v>45234</v>
      </c>
      <c r="C29" s="139"/>
      <c r="D29" s="139"/>
      <c r="E29" s="139"/>
      <c r="F29" s="149"/>
      <c r="G29" s="2"/>
      <c r="H29" s="1"/>
      <c r="I29" s="1"/>
      <c r="J29" s="1"/>
      <c r="K29" s="1"/>
    </row>
    <row r="30" spans="2:11" ht="15" thickTop="1" thickBot="1" x14ac:dyDescent="0.3">
      <c r="B30" s="142">
        <v>45235</v>
      </c>
      <c r="C30" s="139"/>
      <c r="D30" s="139"/>
      <c r="E30" s="139"/>
      <c r="F30" s="149"/>
      <c r="G30" s="2"/>
      <c r="H30" s="1"/>
      <c r="I30" s="1"/>
      <c r="J30" s="1"/>
      <c r="K30" s="1"/>
    </row>
    <row r="31" spans="2:11" ht="15" thickTop="1" thickBot="1" x14ac:dyDescent="0.3">
      <c r="B31" s="142">
        <v>45236</v>
      </c>
      <c r="C31" s="139"/>
      <c r="D31" s="139"/>
      <c r="E31" s="139"/>
      <c r="F31" s="149"/>
      <c r="G31" s="2"/>
      <c r="H31" s="1"/>
      <c r="I31" s="1"/>
      <c r="J31" s="1"/>
      <c r="K31" s="1"/>
    </row>
    <row r="32" spans="2:11" ht="15" thickTop="1" thickBot="1" x14ac:dyDescent="0.3">
      <c r="B32" s="142">
        <v>45237</v>
      </c>
      <c r="C32" s="139"/>
      <c r="D32" s="139"/>
      <c r="E32" s="139"/>
      <c r="F32" s="149"/>
      <c r="G32" s="2"/>
      <c r="H32" s="1"/>
      <c r="I32" s="1"/>
      <c r="J32" s="1"/>
      <c r="K32" s="1"/>
    </row>
    <row r="33" spans="2:11" ht="15" thickTop="1" thickBot="1" x14ac:dyDescent="0.3">
      <c r="B33" s="142">
        <v>45238</v>
      </c>
      <c r="C33" s="139"/>
      <c r="D33" s="139"/>
      <c r="E33" s="139"/>
      <c r="F33" s="149"/>
      <c r="G33" s="2"/>
      <c r="H33" s="1"/>
      <c r="I33" s="1"/>
      <c r="J33" s="1"/>
      <c r="K33" s="1"/>
    </row>
    <row r="34" spans="2:11" ht="15" thickTop="1" thickBot="1" x14ac:dyDescent="0.3">
      <c r="B34" s="142">
        <v>45239</v>
      </c>
      <c r="C34" s="139"/>
      <c r="D34" s="139"/>
      <c r="E34" s="139"/>
      <c r="F34" s="149"/>
      <c r="G34" s="2"/>
      <c r="H34" s="1"/>
      <c r="I34" s="1"/>
      <c r="J34" s="1"/>
      <c r="K34" s="1"/>
    </row>
    <row r="35" spans="2:11" ht="15" thickTop="1" thickBot="1" x14ac:dyDescent="0.3">
      <c r="B35" s="142">
        <v>45240</v>
      </c>
      <c r="C35" s="139"/>
      <c r="D35" s="139"/>
      <c r="E35" s="139"/>
      <c r="F35" s="149"/>
      <c r="G35" s="2"/>
      <c r="H35" s="1"/>
      <c r="I35" s="1"/>
      <c r="J35" s="1"/>
      <c r="K35" s="1"/>
    </row>
    <row r="36" spans="2:11" ht="15" thickTop="1" thickBot="1" x14ac:dyDescent="0.3">
      <c r="B36" s="142">
        <v>45241</v>
      </c>
      <c r="C36" s="139"/>
      <c r="D36" s="139"/>
      <c r="E36" s="139"/>
      <c r="F36" s="149"/>
      <c r="G36" s="2"/>
      <c r="H36" s="1"/>
      <c r="I36" s="1"/>
      <c r="J36" s="1"/>
      <c r="K36" s="1"/>
    </row>
    <row r="37" spans="2:11" ht="15" thickTop="1" thickBot="1" x14ac:dyDescent="0.3">
      <c r="B37" s="142">
        <v>45242</v>
      </c>
      <c r="C37" s="139"/>
      <c r="D37" s="139"/>
      <c r="E37" s="139"/>
      <c r="F37" s="149"/>
      <c r="G37" s="2"/>
      <c r="H37" s="1"/>
      <c r="I37" s="1"/>
      <c r="J37" s="1"/>
      <c r="K37" s="1"/>
    </row>
    <row r="38" spans="2:11" ht="15" thickTop="1" thickBot="1" x14ac:dyDescent="0.3">
      <c r="B38" s="142">
        <v>45243</v>
      </c>
      <c r="C38" s="139"/>
      <c r="D38" s="139"/>
      <c r="E38" s="139"/>
      <c r="F38" s="149"/>
      <c r="G38" s="2"/>
      <c r="H38" s="1"/>
      <c r="I38" s="1"/>
      <c r="J38" s="1"/>
      <c r="K38" s="1"/>
    </row>
    <row r="39" spans="2:11" ht="15" thickTop="1" thickBot="1" x14ac:dyDescent="0.3">
      <c r="B39" s="142">
        <v>45244</v>
      </c>
      <c r="C39" s="139"/>
      <c r="D39" s="139"/>
      <c r="E39" s="139"/>
      <c r="F39" s="149"/>
      <c r="G39" s="2"/>
      <c r="H39" s="1"/>
      <c r="I39" s="1"/>
      <c r="J39" s="1"/>
      <c r="K39" s="1"/>
    </row>
    <row r="40" spans="2:11" ht="15" thickTop="1" thickBot="1" x14ac:dyDescent="0.3">
      <c r="B40" s="142">
        <v>45245</v>
      </c>
      <c r="C40" s="139"/>
      <c r="D40" s="139"/>
      <c r="E40" s="139"/>
      <c r="F40" s="149"/>
      <c r="G40" s="2"/>
      <c r="H40" s="1"/>
      <c r="I40" s="1"/>
      <c r="J40" s="1"/>
      <c r="K40" s="1"/>
    </row>
    <row r="41" spans="2:11" ht="15" thickTop="1" thickBot="1" x14ac:dyDescent="0.3">
      <c r="B41" s="142">
        <v>45246</v>
      </c>
      <c r="C41" s="139"/>
      <c r="D41" s="139"/>
      <c r="E41" s="139"/>
      <c r="F41" s="149"/>
      <c r="G41" s="2"/>
      <c r="H41" s="1"/>
      <c r="I41" s="1"/>
      <c r="J41" s="1"/>
      <c r="K41" s="1"/>
    </row>
    <row r="42" spans="2:11" ht="15" thickTop="1" thickBot="1" x14ac:dyDescent="0.3">
      <c r="B42" s="142">
        <v>45247</v>
      </c>
      <c r="C42" s="139"/>
      <c r="D42" s="139"/>
      <c r="E42" s="139"/>
      <c r="F42" s="149"/>
      <c r="G42" s="2"/>
      <c r="H42" s="1"/>
      <c r="I42" s="1"/>
      <c r="J42" s="1"/>
      <c r="K42" s="1"/>
    </row>
    <row r="43" spans="2:11" ht="15" thickTop="1" thickBot="1" x14ac:dyDescent="0.3">
      <c r="B43" s="142">
        <v>45248</v>
      </c>
      <c r="C43" s="139"/>
      <c r="D43" s="139"/>
      <c r="E43" s="139"/>
      <c r="F43" s="149"/>
      <c r="G43" s="2"/>
      <c r="H43" s="1"/>
      <c r="I43" s="1"/>
      <c r="J43" s="1"/>
      <c r="K43" s="1"/>
    </row>
    <row r="44" spans="2:11" ht="15" thickTop="1" thickBot="1" x14ac:dyDescent="0.3">
      <c r="B44" s="142">
        <v>45249</v>
      </c>
      <c r="C44" s="139"/>
      <c r="D44" s="139"/>
      <c r="E44" s="139"/>
      <c r="F44" s="149"/>
      <c r="G44" s="2"/>
      <c r="H44" s="1"/>
      <c r="I44" s="1"/>
      <c r="J44" s="1"/>
      <c r="K44" s="1"/>
    </row>
    <row r="45" spans="2:11" ht="15" thickTop="1" thickBot="1" x14ac:dyDescent="0.3">
      <c r="B45" s="142">
        <v>45250</v>
      </c>
      <c r="C45" s="139"/>
      <c r="D45" s="139"/>
      <c r="E45" s="139"/>
      <c r="F45" s="149"/>
      <c r="G45" s="2"/>
      <c r="H45" s="1"/>
      <c r="I45" s="1"/>
      <c r="J45" s="1"/>
      <c r="K45" s="1"/>
    </row>
    <row r="46" spans="2:11" ht="15" thickTop="1" thickBot="1" x14ac:dyDescent="0.3">
      <c r="B46" s="142">
        <v>45251</v>
      </c>
      <c r="C46" s="139"/>
      <c r="D46" s="139"/>
      <c r="E46" s="139"/>
      <c r="F46" s="149"/>
      <c r="G46" s="2"/>
      <c r="H46" s="1"/>
      <c r="I46" s="1"/>
      <c r="J46" s="1"/>
      <c r="K46" s="1"/>
    </row>
    <row r="47" spans="2:11" ht="15" thickTop="1" thickBot="1" x14ac:dyDescent="0.3">
      <c r="B47" s="142">
        <v>45252</v>
      </c>
      <c r="C47" s="139"/>
      <c r="D47" s="139"/>
      <c r="E47" s="139"/>
      <c r="F47" s="149"/>
      <c r="G47" s="2"/>
      <c r="H47" s="1"/>
      <c r="I47" s="1"/>
      <c r="J47" s="1"/>
      <c r="K47" s="1"/>
    </row>
    <row r="48" spans="2:11" ht="15" thickTop="1" thickBot="1" x14ac:dyDescent="0.3">
      <c r="B48" s="142">
        <v>45253</v>
      </c>
      <c r="C48" s="139"/>
      <c r="D48" s="139"/>
      <c r="E48" s="139"/>
      <c r="F48" s="149"/>
      <c r="G48" s="2"/>
      <c r="H48" s="1"/>
      <c r="I48" s="1"/>
      <c r="J48" s="1"/>
      <c r="K48" s="1"/>
    </row>
    <row r="49" spans="2:11" ht="15" thickTop="1" thickBot="1" x14ac:dyDescent="0.3">
      <c r="B49" s="142">
        <v>45254</v>
      </c>
      <c r="C49" s="139"/>
      <c r="D49" s="139"/>
      <c r="E49" s="139"/>
      <c r="F49" s="149"/>
      <c r="G49" s="2"/>
      <c r="H49" s="1"/>
      <c r="I49" s="1"/>
      <c r="J49" s="1"/>
      <c r="K49" s="1"/>
    </row>
    <row r="50" spans="2:11" ht="15" thickTop="1" thickBot="1" x14ac:dyDescent="0.3">
      <c r="B50" s="142">
        <v>45255</v>
      </c>
      <c r="C50" s="139"/>
      <c r="D50" s="139"/>
      <c r="E50" s="139"/>
      <c r="F50" s="149"/>
      <c r="G50" s="2"/>
      <c r="H50" s="1"/>
      <c r="I50" s="1"/>
      <c r="J50" s="1"/>
      <c r="K50" s="1"/>
    </row>
    <row r="51" spans="2:11" ht="15" thickTop="1" thickBot="1" x14ac:dyDescent="0.3">
      <c r="B51" s="142">
        <v>45256</v>
      </c>
      <c r="C51" s="139"/>
      <c r="D51" s="139"/>
      <c r="E51" s="139"/>
      <c r="F51" s="149"/>
      <c r="G51" s="2"/>
      <c r="H51" s="1"/>
      <c r="I51" s="1"/>
      <c r="J51" s="1"/>
      <c r="K51" s="1"/>
    </row>
    <row r="52" spans="2:11" ht="15" thickTop="1" thickBot="1" x14ac:dyDescent="0.3">
      <c r="B52" s="142">
        <v>45257</v>
      </c>
      <c r="C52" s="139"/>
      <c r="D52" s="139"/>
      <c r="E52" s="139"/>
      <c r="F52" s="149"/>
      <c r="G52" s="2"/>
      <c r="H52" s="1"/>
      <c r="I52" s="1"/>
      <c r="J52" s="1"/>
      <c r="K52" s="1"/>
    </row>
    <row r="53" spans="2:11" ht="15" thickTop="1" thickBot="1" x14ac:dyDescent="0.3">
      <c r="B53" s="142">
        <v>45258</v>
      </c>
      <c r="C53" s="139"/>
      <c r="D53" s="139"/>
      <c r="E53" s="139"/>
      <c r="F53" s="149"/>
      <c r="G53" s="2"/>
      <c r="H53" s="1"/>
      <c r="I53" s="1"/>
      <c r="J53" s="1"/>
      <c r="K53" s="1"/>
    </row>
    <row r="54" spans="2:11" ht="15" thickTop="1" thickBot="1" x14ac:dyDescent="0.3">
      <c r="B54" s="142">
        <v>45259</v>
      </c>
      <c r="C54" s="139"/>
      <c r="D54" s="139"/>
      <c r="E54" s="139"/>
      <c r="F54" s="149"/>
      <c r="G54" s="2"/>
      <c r="H54" s="1"/>
      <c r="I54" s="1"/>
      <c r="J54" s="1"/>
      <c r="K54" s="1"/>
    </row>
    <row r="55" spans="2:11" ht="15" thickTop="1" thickBot="1" x14ac:dyDescent="0.3">
      <c r="B55" s="142">
        <v>45260</v>
      </c>
      <c r="C55" s="139"/>
      <c r="D55" s="139"/>
      <c r="E55" s="139"/>
      <c r="F55" s="149"/>
      <c r="G55" s="2"/>
      <c r="H55" s="1"/>
      <c r="I55" s="1"/>
      <c r="J55" s="1"/>
      <c r="K55" s="1"/>
    </row>
    <row r="56" spans="2:11" ht="15" thickTop="1" thickBot="1" x14ac:dyDescent="0.3">
      <c r="B56" s="142">
        <v>45261</v>
      </c>
      <c r="C56" s="139"/>
      <c r="D56" s="139"/>
      <c r="E56" s="139"/>
      <c r="F56" s="149"/>
      <c r="G56" s="2"/>
      <c r="H56" s="1"/>
      <c r="I56" s="1"/>
      <c r="J56" s="1"/>
      <c r="K56" s="1"/>
    </row>
    <row r="57" spans="2:11" ht="15" thickTop="1" thickBot="1" x14ac:dyDescent="0.3">
      <c r="B57" s="142">
        <v>45262</v>
      </c>
      <c r="C57" s="139"/>
      <c r="D57" s="139"/>
      <c r="E57" s="139"/>
      <c r="F57" s="149"/>
      <c r="G57" s="2"/>
      <c r="H57" s="1"/>
      <c r="I57" s="1"/>
      <c r="J57" s="1"/>
      <c r="K57" s="1"/>
    </row>
    <row r="58" spans="2:11" ht="15" thickTop="1" thickBot="1" x14ac:dyDescent="0.3">
      <c r="B58" s="142">
        <v>45263</v>
      </c>
      <c r="C58" s="139"/>
      <c r="D58" s="139"/>
      <c r="E58" s="139"/>
      <c r="F58" s="149"/>
      <c r="G58" s="2"/>
      <c r="H58" s="1"/>
      <c r="I58" s="1"/>
      <c r="J58" s="1"/>
      <c r="K58" s="1"/>
    </row>
    <row r="59" spans="2:11" ht="15" thickTop="1" thickBot="1" x14ac:dyDescent="0.3">
      <c r="B59" s="142">
        <v>45264</v>
      </c>
      <c r="C59" s="139"/>
      <c r="D59" s="139"/>
      <c r="E59" s="139"/>
      <c r="F59" s="149"/>
      <c r="G59" s="2"/>
      <c r="H59" s="1"/>
      <c r="I59" s="1"/>
      <c r="J59" s="1"/>
      <c r="K59" s="1"/>
    </row>
    <row r="60" spans="2:11" ht="15" thickTop="1" thickBot="1" x14ac:dyDescent="0.3">
      <c r="B60" s="142">
        <v>45265</v>
      </c>
      <c r="C60" s="139"/>
      <c r="D60" s="139"/>
      <c r="E60" s="139"/>
      <c r="F60" s="149"/>
      <c r="G60" s="2"/>
      <c r="H60" s="1"/>
      <c r="I60" s="1"/>
      <c r="J60" s="1"/>
      <c r="K60" s="1"/>
    </row>
    <row r="61" spans="2:11" ht="15" thickTop="1" thickBot="1" x14ac:dyDescent="0.3">
      <c r="B61" s="142">
        <v>45266</v>
      </c>
      <c r="C61" s="139"/>
      <c r="D61" s="139"/>
      <c r="E61" s="139"/>
      <c r="F61" s="149"/>
      <c r="G61" s="2"/>
      <c r="H61" s="1"/>
      <c r="I61" s="1"/>
      <c r="J61" s="1"/>
      <c r="K61" s="1"/>
    </row>
    <row r="62" spans="2:11" ht="15" thickTop="1" thickBot="1" x14ac:dyDescent="0.3">
      <c r="B62" s="142">
        <v>45267</v>
      </c>
      <c r="C62" s="139"/>
      <c r="D62" s="139"/>
      <c r="E62" s="139"/>
      <c r="F62" s="149"/>
      <c r="G62" s="2"/>
      <c r="H62" s="1"/>
      <c r="I62" s="1"/>
      <c r="J62" s="1"/>
      <c r="K62" s="1"/>
    </row>
    <row r="63" spans="2:11" ht="15" thickTop="1" thickBot="1" x14ac:dyDescent="0.3">
      <c r="B63" s="142">
        <v>45268</v>
      </c>
      <c r="C63" s="139"/>
      <c r="D63" s="139"/>
      <c r="E63" s="139"/>
      <c r="F63" s="149"/>
      <c r="G63" s="2"/>
      <c r="H63" s="1"/>
      <c r="I63" s="1"/>
      <c r="J63" s="1"/>
      <c r="K63" s="1"/>
    </row>
    <row r="64" spans="2:11" ht="15" thickTop="1" thickBot="1" x14ac:dyDescent="0.3">
      <c r="B64" s="142">
        <v>45269</v>
      </c>
      <c r="C64" s="139"/>
      <c r="D64" s="139"/>
      <c r="E64" s="139"/>
      <c r="F64" s="149"/>
      <c r="G64" s="2"/>
      <c r="H64" s="1"/>
      <c r="I64" s="1"/>
      <c r="J64" s="1"/>
      <c r="K64" s="1"/>
    </row>
    <row r="65" spans="2:11" ht="15" thickTop="1" thickBot="1" x14ac:dyDescent="0.3">
      <c r="B65" s="142">
        <v>45270</v>
      </c>
      <c r="C65" s="139"/>
      <c r="D65" s="139"/>
      <c r="E65" s="139"/>
      <c r="F65" s="149"/>
      <c r="G65" s="2"/>
      <c r="H65" s="1"/>
      <c r="I65" s="1"/>
      <c r="J65" s="1"/>
      <c r="K65" s="1"/>
    </row>
    <row r="66" spans="2:11" ht="15" thickTop="1" thickBot="1" x14ac:dyDescent="0.3">
      <c r="B66" s="142">
        <v>45271</v>
      </c>
      <c r="C66" s="139"/>
      <c r="D66" s="139"/>
      <c r="E66" s="139"/>
      <c r="F66" s="149"/>
      <c r="G66" s="2"/>
      <c r="H66" s="1"/>
      <c r="I66" s="1"/>
      <c r="J66" s="1"/>
      <c r="K66" s="1"/>
    </row>
    <row r="67" spans="2:11" ht="15" thickTop="1" thickBot="1" x14ac:dyDescent="0.3">
      <c r="B67" s="142">
        <v>45272</v>
      </c>
      <c r="C67" s="139"/>
      <c r="D67" s="139"/>
      <c r="E67" s="139"/>
      <c r="F67" s="149"/>
      <c r="G67" s="2"/>
      <c r="H67" s="1"/>
      <c r="I67" s="1"/>
      <c r="J67" s="1"/>
      <c r="K67" s="1"/>
    </row>
    <row r="68" spans="2:11" ht="15" thickTop="1" thickBot="1" x14ac:dyDescent="0.3">
      <c r="B68" s="142">
        <v>45273</v>
      </c>
      <c r="C68" s="139"/>
      <c r="D68" s="139"/>
      <c r="E68" s="139"/>
      <c r="F68" s="149"/>
      <c r="G68" s="2"/>
      <c r="H68" s="1"/>
      <c r="I68" s="1"/>
      <c r="J68" s="1"/>
      <c r="K68" s="1"/>
    </row>
    <row r="69" spans="2:11" ht="15" thickTop="1" thickBot="1" x14ac:dyDescent="0.3">
      <c r="B69" s="142">
        <v>45274</v>
      </c>
      <c r="C69" s="139"/>
      <c r="D69" s="139"/>
      <c r="E69" s="139"/>
      <c r="F69" s="149"/>
      <c r="G69" s="2"/>
      <c r="H69" s="1"/>
      <c r="I69" s="1"/>
      <c r="J69" s="1"/>
      <c r="K69" s="1"/>
    </row>
    <row r="70" spans="2:11" ht="15" thickTop="1" thickBot="1" x14ac:dyDescent="0.3">
      <c r="B70" s="142">
        <v>45275</v>
      </c>
      <c r="C70" s="139"/>
      <c r="D70" s="139"/>
      <c r="E70" s="139"/>
      <c r="F70" s="149"/>
      <c r="G70" s="2"/>
      <c r="H70" s="1"/>
      <c r="I70" s="1"/>
      <c r="J70" s="1"/>
      <c r="K70" s="1"/>
    </row>
    <row r="71" spans="2:11" ht="15" thickTop="1" thickBot="1" x14ac:dyDescent="0.3">
      <c r="B71" s="142">
        <v>45276</v>
      </c>
      <c r="C71" s="139"/>
      <c r="D71" s="139"/>
      <c r="E71" s="139"/>
      <c r="F71" s="149"/>
      <c r="G71" s="2"/>
      <c r="H71" s="1"/>
      <c r="I71" s="1"/>
      <c r="J71" s="1"/>
      <c r="K71" s="1"/>
    </row>
    <row r="72" spans="2:11" ht="15" thickTop="1" thickBot="1" x14ac:dyDescent="0.3">
      <c r="B72" s="142">
        <v>45277</v>
      </c>
      <c r="C72" s="139"/>
      <c r="D72" s="139"/>
      <c r="E72" s="139"/>
      <c r="F72" s="149"/>
      <c r="G72" s="2"/>
      <c r="H72" s="1"/>
      <c r="I72" s="1"/>
      <c r="J72" s="1"/>
      <c r="K72" s="1"/>
    </row>
    <row r="73" spans="2:11" ht="15" thickTop="1" thickBot="1" x14ac:dyDescent="0.3">
      <c r="B73" s="142">
        <v>45278</v>
      </c>
      <c r="C73" s="139"/>
      <c r="D73" s="139"/>
      <c r="E73" s="139"/>
      <c r="F73" s="149"/>
      <c r="G73" s="2"/>
      <c r="H73" s="1"/>
      <c r="I73" s="1"/>
      <c r="J73" s="1"/>
      <c r="K73" s="1"/>
    </row>
    <row r="74" spans="2:11" ht="15" thickTop="1" thickBot="1" x14ac:dyDescent="0.3">
      <c r="B74" s="142">
        <v>45279</v>
      </c>
      <c r="C74" s="139"/>
      <c r="D74" s="139"/>
      <c r="E74" s="139"/>
      <c r="F74" s="149"/>
      <c r="G74" s="2"/>
      <c r="H74" s="1"/>
      <c r="I74" s="1"/>
      <c r="J74" s="1"/>
      <c r="K74" s="1"/>
    </row>
    <row r="75" spans="2:11" ht="15" thickTop="1" thickBot="1" x14ac:dyDescent="0.3">
      <c r="B75" s="142">
        <v>45280</v>
      </c>
      <c r="C75" s="139"/>
      <c r="D75" s="139"/>
      <c r="E75" s="139"/>
      <c r="F75" s="149"/>
      <c r="G75" s="2"/>
      <c r="H75" s="1"/>
      <c r="I75" s="1"/>
      <c r="J75" s="1"/>
      <c r="K75" s="1"/>
    </row>
    <row r="76" spans="2:11" ht="15" thickTop="1" thickBot="1" x14ac:dyDescent="0.3">
      <c r="B76" s="142">
        <v>45281</v>
      </c>
      <c r="C76" s="139"/>
      <c r="D76" s="139"/>
      <c r="E76" s="139"/>
      <c r="F76" s="149"/>
      <c r="G76" s="2"/>
      <c r="H76" s="1"/>
      <c r="I76" s="1"/>
      <c r="J76" s="1"/>
      <c r="K76" s="1"/>
    </row>
    <row r="77" spans="2:11" ht="15" thickTop="1" thickBot="1" x14ac:dyDescent="0.3">
      <c r="B77" s="142">
        <v>45282</v>
      </c>
      <c r="C77" s="139"/>
      <c r="D77" s="139"/>
      <c r="E77" s="139"/>
      <c r="F77" s="149"/>
      <c r="G77" s="2"/>
      <c r="H77" s="1"/>
      <c r="I77" s="1"/>
      <c r="J77" s="1"/>
      <c r="K77" s="1"/>
    </row>
    <row r="78" spans="2:11" ht="15" thickTop="1" thickBot="1" x14ac:dyDescent="0.3">
      <c r="B78" s="142">
        <v>45283</v>
      </c>
      <c r="C78" s="139"/>
      <c r="D78" s="139"/>
      <c r="E78" s="139"/>
      <c r="F78" s="149"/>
      <c r="G78" s="2"/>
      <c r="H78" s="1"/>
      <c r="I78" s="1"/>
      <c r="J78" s="1"/>
      <c r="K78" s="1"/>
    </row>
    <row r="79" spans="2:11" ht="15" thickTop="1" thickBot="1" x14ac:dyDescent="0.3">
      <c r="B79" s="142">
        <v>45284</v>
      </c>
      <c r="C79" s="139"/>
      <c r="D79" s="139"/>
      <c r="E79" s="139"/>
      <c r="F79" s="149"/>
      <c r="G79" s="2"/>
      <c r="H79" s="1"/>
      <c r="I79" s="1"/>
      <c r="J79" s="1"/>
      <c r="K79" s="1"/>
    </row>
    <row r="80" spans="2:11" ht="15" thickTop="1" thickBot="1" x14ac:dyDescent="0.3">
      <c r="B80" s="142">
        <v>45285</v>
      </c>
      <c r="C80" s="139"/>
      <c r="D80" s="139"/>
      <c r="E80" s="139"/>
      <c r="F80" s="149"/>
      <c r="G80" s="2"/>
      <c r="H80" s="1"/>
      <c r="I80" s="1"/>
      <c r="J80" s="1"/>
      <c r="K80" s="1"/>
    </row>
    <row r="81" spans="2:11" ht="15" thickTop="1" thickBot="1" x14ac:dyDescent="0.3">
      <c r="B81" s="142">
        <v>45286</v>
      </c>
      <c r="C81" s="139"/>
      <c r="D81" s="139"/>
      <c r="E81" s="139"/>
      <c r="F81" s="149"/>
      <c r="G81" s="2"/>
      <c r="H81" s="1"/>
      <c r="I81" s="1"/>
      <c r="J81" s="1"/>
      <c r="K81" s="1"/>
    </row>
    <row r="82" spans="2:11" ht="15" thickTop="1" thickBot="1" x14ac:dyDescent="0.3">
      <c r="B82" s="142">
        <v>45287</v>
      </c>
      <c r="C82" s="139"/>
      <c r="D82" s="139"/>
      <c r="E82" s="139"/>
      <c r="F82" s="149"/>
      <c r="G82" s="2"/>
      <c r="H82" s="1"/>
      <c r="I82" s="1"/>
      <c r="J82" s="1"/>
      <c r="K82" s="1"/>
    </row>
    <row r="83" spans="2:11" ht="15" thickTop="1" thickBot="1" x14ac:dyDescent="0.3">
      <c r="B83" s="142">
        <v>45288</v>
      </c>
      <c r="C83" s="139"/>
      <c r="D83" s="139"/>
      <c r="E83" s="139"/>
      <c r="F83" s="149"/>
      <c r="G83" s="2"/>
      <c r="H83" s="1"/>
      <c r="I83" s="1"/>
      <c r="J83" s="1"/>
      <c r="K83" s="1"/>
    </row>
    <row r="84" spans="2:11" ht="15" thickTop="1" thickBot="1" x14ac:dyDescent="0.3">
      <c r="B84" s="142">
        <v>45289</v>
      </c>
      <c r="C84" s="139"/>
      <c r="D84" s="139"/>
      <c r="E84" s="139"/>
      <c r="F84" s="149"/>
      <c r="G84" s="2"/>
      <c r="H84" s="1"/>
      <c r="I84" s="1"/>
      <c r="J84" s="1"/>
      <c r="K84" s="1"/>
    </row>
    <row r="85" spans="2:11" ht="15" thickTop="1" thickBot="1" x14ac:dyDescent="0.3">
      <c r="B85" s="142">
        <v>45290</v>
      </c>
      <c r="C85" s="139"/>
      <c r="D85" s="139"/>
      <c r="E85" s="139"/>
      <c r="F85" s="149"/>
      <c r="G85" s="2"/>
      <c r="H85" s="1"/>
      <c r="I85" s="1"/>
      <c r="J85" s="1"/>
      <c r="K85" s="1"/>
    </row>
    <row r="86" spans="2:11" ht="15" thickTop="1" thickBot="1" x14ac:dyDescent="0.3">
      <c r="B86" s="142">
        <v>45291</v>
      </c>
      <c r="C86" s="139"/>
      <c r="D86" s="139"/>
      <c r="E86" s="139"/>
      <c r="F86" s="149"/>
      <c r="G86" s="2"/>
      <c r="H86" s="1"/>
      <c r="I86" s="1"/>
      <c r="J86" s="1"/>
      <c r="K86" s="1"/>
    </row>
    <row r="87" spans="2:11" ht="15" thickTop="1" thickBot="1" x14ac:dyDescent="0.3">
      <c r="B87" s="142">
        <v>45292</v>
      </c>
      <c r="C87" s="139"/>
      <c r="D87" s="139"/>
      <c r="E87" s="139"/>
      <c r="F87" s="149"/>
      <c r="G87" s="2"/>
      <c r="H87" s="1"/>
      <c r="I87" s="1"/>
      <c r="J87" s="1"/>
      <c r="K87" s="1"/>
    </row>
    <row r="88" spans="2:11" ht="15" thickTop="1" thickBot="1" x14ac:dyDescent="0.3">
      <c r="B88" s="142">
        <v>45293</v>
      </c>
      <c r="C88" s="139"/>
      <c r="D88" s="139"/>
      <c r="E88" s="139"/>
      <c r="F88" s="149"/>
      <c r="G88" s="2"/>
      <c r="H88" s="1"/>
      <c r="I88" s="1"/>
      <c r="J88" s="1"/>
      <c r="K88" s="1"/>
    </row>
    <row r="89" spans="2:11" ht="15" thickTop="1" thickBot="1" x14ac:dyDescent="0.3">
      <c r="B89" s="142">
        <v>45294</v>
      </c>
      <c r="C89" s="139"/>
      <c r="D89" s="139"/>
      <c r="E89" s="139"/>
      <c r="F89" s="149"/>
      <c r="G89" s="2"/>
      <c r="H89" s="1"/>
      <c r="I89" s="1"/>
      <c r="J89" s="1"/>
      <c r="K89" s="1"/>
    </row>
    <row r="90" spans="2:11" ht="15" thickTop="1" thickBot="1" x14ac:dyDescent="0.3">
      <c r="B90" s="142">
        <v>45295</v>
      </c>
      <c r="C90" s="139"/>
      <c r="D90" s="139"/>
      <c r="E90" s="139"/>
      <c r="F90" s="149"/>
      <c r="G90" s="2"/>
      <c r="H90" s="1"/>
      <c r="I90" s="1"/>
      <c r="J90" s="1"/>
      <c r="K90" s="1"/>
    </row>
    <row r="91" spans="2:11" ht="15" thickTop="1" thickBot="1" x14ac:dyDescent="0.3">
      <c r="B91" s="142">
        <v>45296</v>
      </c>
      <c r="C91" s="139"/>
      <c r="D91" s="139"/>
      <c r="E91" s="139"/>
      <c r="F91" s="149"/>
      <c r="G91" s="2"/>
      <c r="H91" s="1"/>
      <c r="I91" s="1"/>
      <c r="J91" s="1"/>
      <c r="K91" s="1"/>
    </row>
    <row r="92" spans="2:11" ht="15" thickTop="1" thickBot="1" x14ac:dyDescent="0.3">
      <c r="B92" s="142">
        <v>45297</v>
      </c>
      <c r="C92" s="139"/>
      <c r="D92" s="139"/>
      <c r="E92" s="139"/>
      <c r="F92" s="149"/>
      <c r="G92" s="2"/>
      <c r="H92" s="1"/>
      <c r="I92" s="1"/>
      <c r="J92" s="1"/>
      <c r="K92" s="1"/>
    </row>
    <row r="93" spans="2:11" ht="15" thickTop="1" thickBot="1" x14ac:dyDescent="0.3">
      <c r="B93" s="142">
        <v>45298</v>
      </c>
      <c r="C93" s="139"/>
      <c r="D93" s="139"/>
      <c r="E93" s="139"/>
      <c r="F93" s="149"/>
      <c r="G93" s="2"/>
      <c r="H93" s="1"/>
      <c r="I93" s="1"/>
      <c r="J93" s="1"/>
      <c r="K93" s="1"/>
    </row>
    <row r="94" spans="2:11" ht="15" thickTop="1" thickBot="1" x14ac:dyDescent="0.3">
      <c r="B94" s="142">
        <v>45299</v>
      </c>
      <c r="C94" s="139"/>
      <c r="D94" s="139"/>
      <c r="E94" s="139"/>
      <c r="F94" s="149"/>
      <c r="G94" s="2"/>
      <c r="H94" s="1"/>
      <c r="I94" s="1"/>
      <c r="J94" s="1"/>
      <c r="K94" s="1"/>
    </row>
    <row r="95" spans="2:11" ht="15" thickTop="1" thickBot="1" x14ac:dyDescent="0.3">
      <c r="B95" s="142">
        <v>45300</v>
      </c>
      <c r="C95" s="139"/>
      <c r="D95" s="139"/>
      <c r="E95" s="139"/>
      <c r="F95" s="149"/>
      <c r="G95" s="2"/>
      <c r="H95" s="1"/>
      <c r="I95" s="1"/>
      <c r="J95" s="1"/>
      <c r="K95" s="1"/>
    </row>
    <row r="96" spans="2:11" ht="15" thickTop="1" thickBot="1" x14ac:dyDescent="0.3">
      <c r="B96" s="142">
        <v>45301</v>
      </c>
      <c r="C96" s="139"/>
      <c r="D96" s="139"/>
      <c r="E96" s="139"/>
      <c r="F96" s="149"/>
      <c r="G96" s="2"/>
      <c r="H96" s="1"/>
      <c r="I96" s="1"/>
      <c r="J96" s="1"/>
      <c r="K96" s="1"/>
    </row>
    <row r="97" spans="2:11" ht="15" thickTop="1" thickBot="1" x14ac:dyDescent="0.3">
      <c r="B97" s="142">
        <v>45302</v>
      </c>
      <c r="C97" s="139"/>
      <c r="D97" s="139"/>
      <c r="E97" s="139"/>
      <c r="F97" s="149"/>
      <c r="G97" s="2"/>
      <c r="H97" s="1"/>
      <c r="I97" s="1"/>
      <c r="J97" s="1"/>
      <c r="K97" s="1"/>
    </row>
    <row r="98" spans="2:11" ht="15" thickTop="1" thickBot="1" x14ac:dyDescent="0.3">
      <c r="B98" s="142">
        <v>45303</v>
      </c>
      <c r="C98" s="139"/>
      <c r="D98" s="139"/>
      <c r="E98" s="139"/>
      <c r="F98" s="149"/>
      <c r="G98" s="2"/>
      <c r="H98" s="1"/>
      <c r="I98" s="1"/>
      <c r="J98" s="1"/>
      <c r="K98" s="1"/>
    </row>
    <row r="99" spans="2:11" ht="15" thickTop="1" thickBot="1" x14ac:dyDescent="0.3">
      <c r="B99" s="142">
        <v>45304</v>
      </c>
      <c r="C99" s="139"/>
      <c r="D99" s="139"/>
      <c r="E99" s="139"/>
      <c r="F99" s="149"/>
      <c r="G99" s="2"/>
      <c r="H99" s="1"/>
      <c r="I99" s="1"/>
      <c r="J99" s="1"/>
      <c r="K99" s="1"/>
    </row>
    <row r="100" spans="2:11" ht="15" thickTop="1" thickBot="1" x14ac:dyDescent="0.3">
      <c r="B100" s="142">
        <v>45305</v>
      </c>
      <c r="C100" s="139"/>
      <c r="D100" s="139"/>
      <c r="E100" s="139"/>
      <c r="F100" s="149"/>
      <c r="G100" s="2"/>
      <c r="H100" s="1"/>
      <c r="I100" s="1"/>
      <c r="J100" s="1"/>
      <c r="K100" s="1"/>
    </row>
    <row r="101" spans="2:11" ht="15" thickTop="1" thickBot="1" x14ac:dyDescent="0.3">
      <c r="B101" s="142">
        <v>45306</v>
      </c>
      <c r="C101" s="139"/>
      <c r="D101" s="139"/>
      <c r="E101" s="139"/>
      <c r="F101" s="149"/>
      <c r="G101" s="2"/>
      <c r="H101" s="1"/>
      <c r="I101" s="1"/>
      <c r="J101" s="1"/>
      <c r="K101" s="1"/>
    </row>
    <row r="102" spans="2:11" ht="15" thickTop="1" thickBot="1" x14ac:dyDescent="0.3">
      <c r="B102" s="142">
        <v>45307</v>
      </c>
      <c r="C102" s="139"/>
      <c r="D102" s="139"/>
      <c r="E102" s="139"/>
      <c r="F102" s="149"/>
      <c r="G102" s="2"/>
      <c r="H102" s="1"/>
      <c r="I102" s="1"/>
      <c r="J102" s="1"/>
      <c r="K102" s="1"/>
    </row>
    <row r="103" spans="2:11" ht="15" thickTop="1" thickBot="1" x14ac:dyDescent="0.3">
      <c r="B103" s="142">
        <v>45308</v>
      </c>
      <c r="C103" s="139"/>
      <c r="D103" s="139"/>
      <c r="E103" s="139"/>
      <c r="F103" s="149"/>
      <c r="G103" s="2"/>
      <c r="H103" s="1"/>
      <c r="I103" s="1"/>
      <c r="J103" s="1"/>
      <c r="K103" s="1"/>
    </row>
    <row r="104" spans="2:11" ht="15" thickTop="1" thickBot="1" x14ac:dyDescent="0.3">
      <c r="B104" s="142">
        <v>45309</v>
      </c>
      <c r="C104" s="139"/>
      <c r="D104" s="139"/>
      <c r="E104" s="139"/>
      <c r="F104" s="149"/>
      <c r="G104" s="2"/>
      <c r="H104" s="1"/>
      <c r="I104" s="1"/>
      <c r="J104" s="1"/>
      <c r="K104" s="1"/>
    </row>
    <row r="105" spans="2:11" ht="15" thickTop="1" thickBot="1" x14ac:dyDescent="0.3">
      <c r="B105" s="142">
        <v>45310</v>
      </c>
      <c r="C105" s="139"/>
      <c r="D105" s="139"/>
      <c r="E105" s="139"/>
      <c r="F105" s="149"/>
      <c r="G105" s="2"/>
      <c r="H105" s="1"/>
      <c r="I105" s="1"/>
      <c r="J105" s="1"/>
      <c r="K105" s="1"/>
    </row>
    <row r="106" spans="2:11" ht="15" thickTop="1" thickBot="1" x14ac:dyDescent="0.3">
      <c r="B106" s="142">
        <v>45311</v>
      </c>
      <c r="C106" s="139"/>
      <c r="D106" s="139"/>
      <c r="E106" s="139"/>
      <c r="F106" s="149"/>
      <c r="G106" s="2"/>
      <c r="H106" s="1"/>
      <c r="I106" s="1"/>
      <c r="J106" s="1"/>
      <c r="K106" s="1"/>
    </row>
    <row r="107" spans="2:11" ht="15" thickTop="1" thickBot="1" x14ac:dyDescent="0.3">
      <c r="B107" s="142">
        <v>45312</v>
      </c>
      <c r="C107" s="139"/>
      <c r="D107" s="139"/>
      <c r="E107" s="139"/>
      <c r="F107" s="149"/>
      <c r="G107" s="2"/>
      <c r="H107" s="1"/>
      <c r="I107" s="1"/>
      <c r="J107" s="1"/>
      <c r="K107" s="1"/>
    </row>
    <row r="108" spans="2:11" ht="15" thickTop="1" thickBot="1" x14ac:dyDescent="0.3">
      <c r="B108" s="142">
        <v>45313</v>
      </c>
      <c r="C108" s="139"/>
      <c r="D108" s="139"/>
      <c r="E108" s="139"/>
      <c r="F108" s="149"/>
      <c r="G108" s="2"/>
      <c r="H108" s="1"/>
      <c r="I108" s="1"/>
      <c r="J108" s="1"/>
      <c r="K108" s="1"/>
    </row>
    <row r="109" spans="2:11" ht="15" thickTop="1" thickBot="1" x14ac:dyDescent="0.3">
      <c r="B109" s="142">
        <v>45314</v>
      </c>
      <c r="C109" s="139"/>
      <c r="D109" s="139"/>
      <c r="E109" s="139"/>
      <c r="F109" s="149"/>
      <c r="G109" s="2"/>
      <c r="H109" s="1"/>
      <c r="I109" s="1"/>
      <c r="J109" s="1"/>
      <c r="K109" s="1"/>
    </row>
    <row r="110" spans="2:11" ht="15" thickTop="1" thickBot="1" x14ac:dyDescent="0.3">
      <c r="B110" s="142">
        <v>45315</v>
      </c>
      <c r="C110" s="139"/>
      <c r="D110" s="139"/>
      <c r="E110" s="139"/>
      <c r="F110" s="149"/>
      <c r="G110" s="2"/>
      <c r="H110" s="1"/>
      <c r="I110" s="1"/>
      <c r="J110" s="1"/>
      <c r="K110" s="1"/>
    </row>
    <row r="111" spans="2:11" ht="15" thickTop="1" thickBot="1" x14ac:dyDescent="0.3">
      <c r="B111" s="142">
        <v>45316</v>
      </c>
      <c r="C111" s="139"/>
      <c r="D111" s="139"/>
      <c r="E111" s="139"/>
      <c r="F111" s="149"/>
      <c r="G111" s="2"/>
      <c r="H111" s="1"/>
      <c r="I111" s="1"/>
      <c r="J111" s="1"/>
      <c r="K111" s="1"/>
    </row>
    <row r="112" spans="2:11" ht="15" thickTop="1" thickBot="1" x14ac:dyDescent="0.3">
      <c r="B112" s="142">
        <v>45317</v>
      </c>
      <c r="C112" s="139"/>
      <c r="D112" s="139"/>
      <c r="E112" s="139"/>
      <c r="F112" s="149"/>
      <c r="G112" s="2"/>
      <c r="H112" s="1"/>
      <c r="I112" s="1"/>
      <c r="J112" s="1"/>
      <c r="K112" s="1"/>
    </row>
    <row r="113" spans="2:14" ht="15" thickTop="1" thickBot="1" x14ac:dyDescent="0.3">
      <c r="B113" s="142">
        <v>45318</v>
      </c>
      <c r="C113" s="139"/>
      <c r="D113" s="139"/>
      <c r="E113" s="139"/>
      <c r="F113" s="149"/>
      <c r="H113" s="14"/>
      <c r="N113" s="2"/>
    </row>
    <row r="114" spans="2:14" ht="15" thickTop="1" thickBot="1" x14ac:dyDescent="0.3">
      <c r="B114" s="142">
        <v>45319</v>
      </c>
      <c r="C114" s="139"/>
      <c r="D114" s="139"/>
      <c r="E114" s="139"/>
      <c r="F114" s="149"/>
      <c r="H114" s="14"/>
      <c r="N114" s="2"/>
    </row>
    <row r="115" spans="2:14" ht="15" thickTop="1" thickBot="1" x14ac:dyDescent="0.3">
      <c r="B115" s="142">
        <v>45320</v>
      </c>
      <c r="C115" s="139"/>
      <c r="D115" s="139"/>
      <c r="E115" s="139"/>
      <c r="F115" s="149"/>
      <c r="H115" s="14"/>
      <c r="N115" s="2"/>
    </row>
    <row r="116" spans="2:14" ht="15" thickTop="1" thickBot="1" x14ac:dyDescent="0.3">
      <c r="B116" s="142">
        <v>45321</v>
      </c>
      <c r="C116" s="139"/>
      <c r="D116" s="139"/>
      <c r="E116" s="139"/>
      <c r="F116" s="149"/>
      <c r="H116" s="14"/>
      <c r="N116" s="2"/>
    </row>
    <row r="117" spans="2:14" ht="12.6" thickTop="1" x14ac:dyDescent="0.25">
      <c r="H117" s="14"/>
      <c r="I117" s="140"/>
      <c r="J117" s="145"/>
      <c r="K117" s="145"/>
      <c r="L117" s="145"/>
      <c r="M117" s="146"/>
      <c r="N117" s="2"/>
    </row>
  </sheetData>
  <mergeCells count="3">
    <mergeCell ref="G1:I1"/>
    <mergeCell ref="B4:F5"/>
    <mergeCell ref="B2:F2"/>
  </mergeCells>
  <conditionalFormatting sqref="E6:E116 L117">
    <cfRule type="containsText" dxfId="124" priority="1" operator="containsText" text="קל">
      <formula>NOT(ISERROR(SEARCH("קל",E6)))</formula>
    </cfRule>
    <cfRule type="containsText" dxfId="123" priority="2" operator="containsText" text="בינוני">
      <formula>NOT(ISERROR(SEARCH("בינוני",E6)))</formula>
    </cfRule>
    <cfRule type="containsText" dxfId="122" priority="3" operator="containsText" text="קשה">
      <formula>NOT(ISERROR(SEARCH("קשה",E6)))</formula>
    </cfRule>
  </conditionalFormatting>
  <conditionalFormatting sqref="F7:F116 M117">
    <cfRule type="containsText" dxfId="121" priority="4" operator="containsText" text="לא הושלם">
      <formula>NOT(ISERROR(SEARCH("לא הושלם",F7)))</formula>
    </cfRule>
    <cfRule type="containsText" dxfId="120" priority="5" operator="containsText" text="הושלם">
      <formula>NOT(ISERROR(SEARCH("הושלם",F7)))</formula>
    </cfRule>
    <cfRule type="containsText" dxfId="119" priority="6" operator="containsText" text="לא הושלם">
      <formula>NOT(ISERROR(SEARCH("לא הושלם",F7)))</formula>
    </cfRule>
  </conditionalFormatting>
  <conditionalFormatting sqref="R3 V3">
    <cfRule type="cellIs" dxfId="116" priority="19" stopIfTrue="1" operator="equal">
      <formula>"לא פעיל"</formula>
    </cfRule>
  </conditionalFormatting>
  <dataValidations count="1">
    <dataValidation showDropDown="1" showInputMessage="1" showErrorMessage="1" sqref="B4 D7:D116 K117" xr:uid="{91F8C8AE-2B0C-4C29-8698-53E14EA900B3}"/>
  </dataValidations>
  <hyperlinks>
    <hyperlink ref="B2" location="Dashboard!A1" display="חזרה לעץ מדדים" xr:uid="{6F938B87-7552-4321-AC2D-730B8B0FA457}"/>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7EF6FFEA-A490-4F97-AF67-10D364F11A43}">
            <xm:f>NOT(ISERROR(SEARCH(#REF!,F7)))</xm:f>
            <xm:f>#REF!</xm:f>
            <x14:dxf>
              <fill>
                <patternFill>
                  <bgColor rgb="FF00B050"/>
                </patternFill>
              </fill>
            </x14:dxf>
          </x14:cfRule>
          <x14:cfRule type="containsText" priority="8" operator="containsText" id="{A5CE8E5B-6AB9-424A-A167-2B6A60FF1CA8}">
            <xm:f>NOT(ISERROR(SEARCH(#REF!,F7)))</xm:f>
            <xm:f>#REF!</xm:f>
            <x14:dxf>
              <fill>
                <patternFill>
                  <bgColor theme="9"/>
                </patternFill>
              </fill>
            </x14:dxf>
          </x14:cfRule>
          <xm:sqref>F7:F116 M117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07EC8BB-FA34-43DE-A0CD-08AA05E7CB53}">
          <x14:formula1>
            <xm:f>Dashboard!$A$37:$A$39</xm:f>
          </x14:formula1>
          <xm:sqref>L117 E6:E116</xm:sqref>
        </x14:dataValidation>
        <x14:dataValidation type="list" allowBlank="1" showInputMessage="1" showErrorMessage="1" xr:uid="{BFBBCC78-5498-475D-879E-31292FBE2459}">
          <x14:formula1>
            <xm:f>Dashboard!$A$7:$A$8</xm:f>
          </x14:formula1>
          <xm:sqref>F7:F116 M117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3DBC7-07A4-4E5B-9A3F-97780040A9F7}">
  <sheetPr codeName="Sheet28">
    <tabColor theme="8" tint="-0.249977111117893"/>
  </sheetPr>
  <dimension ref="A1:R37"/>
  <sheetViews>
    <sheetView showGridLines="0" rightToLeft="1" workbookViewId="0">
      <selection activeCell="A2" sqref="A2:E2"/>
    </sheetView>
  </sheetViews>
  <sheetFormatPr defaultColWidth="8.69921875" defaultRowHeight="13.2" x14ac:dyDescent="0.25"/>
  <cols>
    <col min="1" max="1" width="6.5" style="14" customWidth="1"/>
    <col min="2" max="2" width="12.19921875" style="1" customWidth="1"/>
    <col min="3" max="3" width="13.796875" style="10" customWidth="1"/>
    <col min="4" max="4" width="13.3984375" style="40" customWidth="1"/>
    <col min="5" max="5" width="14.19921875" style="14" customWidth="1"/>
    <col min="6" max="6" width="9.69921875" style="16" customWidth="1"/>
    <col min="7" max="7" width="15.3984375" style="15" customWidth="1"/>
    <col min="8" max="8" width="12.3984375" style="1" customWidth="1"/>
    <col min="9" max="9" width="12.19921875" style="1" customWidth="1"/>
    <col min="10" max="10" width="11" style="1" customWidth="1"/>
    <col min="11" max="11" width="9.8984375" style="1" customWidth="1"/>
    <col min="12" max="12" width="15.5" style="1" customWidth="1"/>
    <col min="13" max="13" width="14.8984375" style="1" customWidth="1"/>
    <col min="14" max="14" width="11.8984375" style="1" customWidth="1"/>
    <col min="15" max="15" width="5.8984375" style="1" customWidth="1"/>
    <col min="16" max="17" width="6.8984375" style="1" customWidth="1"/>
    <col min="18" max="18" width="5.59765625" style="1" customWidth="1"/>
    <col min="19" max="19" width="7.69921875" style="1" customWidth="1"/>
    <col min="20" max="16384" width="8.69921875" style="1"/>
  </cols>
  <sheetData>
    <row r="1" spans="1:18" ht="15.75" customHeight="1" x14ac:dyDescent="0.3">
      <c r="B1" s="330"/>
      <c r="C1" s="330"/>
      <c r="D1" s="330"/>
      <c r="H1" s="9"/>
      <c r="J1" s="6"/>
      <c r="M1" s="19"/>
      <c r="O1" s="11"/>
    </row>
    <row r="2" spans="1:18" ht="17.25" customHeight="1" x14ac:dyDescent="0.4">
      <c r="A2" s="329" t="s">
        <v>1</v>
      </c>
      <c r="B2" s="329"/>
      <c r="C2" s="329"/>
      <c r="D2" s="329"/>
      <c r="E2" s="329"/>
      <c r="I2" s="6"/>
      <c r="K2" s="21"/>
      <c r="O2" s="2"/>
      <c r="Q2" s="8"/>
    </row>
    <row r="3" spans="1:18" ht="19.5" customHeight="1" thickBot="1" x14ac:dyDescent="0.3">
      <c r="G3" s="51"/>
      <c r="H3" s="52"/>
      <c r="K3" s="22"/>
      <c r="L3" s="23"/>
      <c r="M3" s="25"/>
      <c r="N3" s="35"/>
      <c r="P3" s="27"/>
      <c r="Q3" s="27"/>
      <c r="R3" s="30"/>
    </row>
    <row r="4" spans="1:18" ht="28.2" customHeight="1" x14ac:dyDescent="0.2">
      <c r="B4" s="360" t="s">
        <v>276</v>
      </c>
      <c r="C4" s="361"/>
      <c r="D4" s="361"/>
      <c r="E4" s="362"/>
      <c r="F4" s="28"/>
      <c r="G4" s="217"/>
      <c r="H4" s="218"/>
    </row>
    <row r="5" spans="1:18" ht="43.5" customHeight="1" thickBot="1" x14ac:dyDescent="0.25">
      <c r="B5" s="363"/>
      <c r="C5" s="364"/>
      <c r="D5" s="364"/>
      <c r="E5" s="365"/>
      <c r="F5" s="28"/>
      <c r="G5" s="219"/>
      <c r="H5" s="218"/>
    </row>
    <row r="6" spans="1:18" ht="21.75" customHeight="1" thickBot="1" x14ac:dyDescent="0.3">
      <c r="B6" s="143"/>
      <c r="C6" s="143"/>
      <c r="D6" s="143"/>
      <c r="E6" s="143"/>
      <c r="F6" s="15"/>
      <c r="G6" s="1"/>
    </row>
    <row r="7" spans="1:18" ht="32.4" customHeight="1" thickTop="1" thickBot="1" x14ac:dyDescent="0.25">
      <c r="B7" s="127" t="s">
        <v>274</v>
      </c>
      <c r="C7" s="127" t="s">
        <v>142</v>
      </c>
      <c r="D7" s="127" t="s">
        <v>143</v>
      </c>
      <c r="E7" s="129" t="s">
        <v>144</v>
      </c>
      <c r="F7" s="1"/>
      <c r="G7" s="207" t="s">
        <v>222</v>
      </c>
      <c r="H7" s="207" t="s">
        <v>272</v>
      </c>
      <c r="I7" s="207" t="s">
        <v>271</v>
      </c>
    </row>
    <row r="8" spans="1:18" ht="21.75" customHeight="1" thickTop="1" thickBot="1" x14ac:dyDescent="0.25">
      <c r="B8" s="139"/>
      <c r="C8" s="139">
        <v>20</v>
      </c>
      <c r="D8" s="139">
        <v>25</v>
      </c>
      <c r="E8" s="205">
        <f>D8/C8</f>
        <v>1.25</v>
      </c>
      <c r="F8" s="1"/>
      <c r="G8" s="206">
        <f>AVERAGE(E8:E35)</f>
        <v>1.0944444444444443</v>
      </c>
      <c r="H8" s="223">
        <f>SUM(C8:C35)</f>
        <v>215</v>
      </c>
      <c r="I8" s="223">
        <f>SUM(D8:D35)</f>
        <v>237</v>
      </c>
    </row>
    <row r="9" spans="1:18" ht="24" customHeight="1" thickTop="1" thickBot="1" x14ac:dyDescent="0.3">
      <c r="B9" s="139"/>
      <c r="C9" s="139">
        <v>20</v>
      </c>
      <c r="D9" s="139">
        <v>25</v>
      </c>
      <c r="E9" s="205">
        <f t="shared" ref="E9:E16" si="0">D9/C9</f>
        <v>1.25</v>
      </c>
      <c r="F9" s="1"/>
    </row>
    <row r="10" spans="1:18" ht="15" thickTop="1" thickBot="1" x14ac:dyDescent="0.25">
      <c r="B10" s="139"/>
      <c r="C10" s="139">
        <v>15</v>
      </c>
      <c r="D10" s="139">
        <v>12</v>
      </c>
      <c r="E10" s="205">
        <f t="shared" si="0"/>
        <v>0.8</v>
      </c>
      <c r="F10" s="1"/>
      <c r="G10" s="145"/>
      <c r="H10" s="204"/>
    </row>
    <row r="11" spans="1:18" ht="15" thickTop="1" thickBot="1" x14ac:dyDescent="0.25">
      <c r="B11" s="139"/>
      <c r="C11" s="139">
        <v>25</v>
      </c>
      <c r="D11" s="139">
        <v>35</v>
      </c>
      <c r="E11" s="205">
        <f t="shared" si="0"/>
        <v>1.4</v>
      </c>
      <c r="F11" s="1"/>
      <c r="G11" s="1"/>
    </row>
    <row r="12" spans="1:18" ht="15" thickTop="1" thickBot="1" x14ac:dyDescent="0.25">
      <c r="B12" s="139"/>
      <c r="C12" s="139">
        <v>40</v>
      </c>
      <c r="D12" s="139">
        <v>50</v>
      </c>
      <c r="E12" s="205">
        <f t="shared" si="0"/>
        <v>1.25</v>
      </c>
      <c r="F12" s="1"/>
      <c r="G12" s="1"/>
    </row>
    <row r="13" spans="1:18" ht="15" thickTop="1" thickBot="1" x14ac:dyDescent="0.25">
      <c r="B13" s="139"/>
      <c r="C13" s="139">
        <v>25</v>
      </c>
      <c r="D13" s="139">
        <v>10</v>
      </c>
      <c r="E13" s="205">
        <f t="shared" si="0"/>
        <v>0.4</v>
      </c>
      <c r="F13" s="1"/>
      <c r="G13" s="1"/>
    </row>
    <row r="14" spans="1:18" ht="15" thickTop="1" thickBot="1" x14ac:dyDescent="0.25">
      <c r="B14" s="139"/>
      <c r="C14" s="139">
        <v>30</v>
      </c>
      <c r="D14" s="139">
        <v>30</v>
      </c>
      <c r="E14" s="205">
        <f t="shared" si="0"/>
        <v>1</v>
      </c>
      <c r="F14" s="1"/>
      <c r="G14" s="1"/>
    </row>
    <row r="15" spans="1:18" ht="15" thickTop="1" thickBot="1" x14ac:dyDescent="0.25">
      <c r="B15" s="139"/>
      <c r="C15" s="139">
        <v>20</v>
      </c>
      <c r="D15" s="139">
        <v>20</v>
      </c>
      <c r="E15" s="205">
        <f t="shared" si="0"/>
        <v>1</v>
      </c>
      <c r="F15" s="1"/>
      <c r="G15" s="1"/>
    </row>
    <row r="16" spans="1:18" ht="15" thickTop="1" thickBot="1" x14ac:dyDescent="0.3">
      <c r="B16" s="139"/>
      <c r="C16" s="139">
        <v>20</v>
      </c>
      <c r="D16" s="139">
        <v>30</v>
      </c>
      <c r="E16" s="205">
        <f t="shared" si="0"/>
        <v>1.5</v>
      </c>
      <c r="F16" s="2"/>
      <c r="G16" s="1"/>
    </row>
    <row r="17" spans="2:7" ht="15" thickTop="1" thickBot="1" x14ac:dyDescent="0.3">
      <c r="B17" s="139"/>
      <c r="C17" s="139"/>
      <c r="D17" s="139"/>
      <c r="E17" s="205"/>
      <c r="F17" s="2"/>
      <c r="G17" s="1"/>
    </row>
    <row r="18" spans="2:7" ht="15" thickTop="1" thickBot="1" x14ac:dyDescent="0.3">
      <c r="B18" s="139"/>
      <c r="C18" s="139"/>
      <c r="D18" s="139"/>
      <c r="E18" s="205"/>
      <c r="F18" s="2"/>
      <c r="G18" s="1"/>
    </row>
    <row r="19" spans="2:7" ht="15" thickTop="1" thickBot="1" x14ac:dyDescent="0.3">
      <c r="B19" s="139"/>
      <c r="C19" s="139"/>
      <c r="D19" s="139"/>
      <c r="E19" s="205"/>
      <c r="F19" s="2"/>
      <c r="G19" s="1"/>
    </row>
    <row r="20" spans="2:7" ht="15" thickTop="1" thickBot="1" x14ac:dyDescent="0.3">
      <c r="B20" s="139"/>
      <c r="C20" s="139"/>
      <c r="D20" s="139"/>
      <c r="E20" s="205"/>
      <c r="F20" s="2"/>
      <c r="G20" s="1"/>
    </row>
    <row r="21" spans="2:7" ht="15" thickTop="1" thickBot="1" x14ac:dyDescent="0.3">
      <c r="B21" s="139"/>
      <c r="C21" s="139"/>
      <c r="D21" s="139"/>
      <c r="E21" s="205"/>
      <c r="F21" s="2"/>
      <c r="G21" s="1"/>
    </row>
    <row r="22" spans="2:7" ht="15" thickTop="1" thickBot="1" x14ac:dyDescent="0.3">
      <c r="B22" s="139"/>
      <c r="C22" s="139"/>
      <c r="D22" s="139"/>
      <c r="E22" s="205"/>
      <c r="F22" s="2"/>
      <c r="G22" s="1"/>
    </row>
    <row r="23" spans="2:7" ht="15" thickTop="1" thickBot="1" x14ac:dyDescent="0.3">
      <c r="B23" s="139"/>
      <c r="C23" s="139"/>
      <c r="D23" s="139"/>
      <c r="E23" s="205"/>
      <c r="F23" s="2"/>
      <c r="G23" s="1"/>
    </row>
    <row r="24" spans="2:7" ht="15" thickTop="1" thickBot="1" x14ac:dyDescent="0.3">
      <c r="B24" s="139"/>
      <c r="C24" s="139"/>
      <c r="D24" s="139"/>
      <c r="E24" s="205"/>
      <c r="F24" s="2"/>
      <c r="G24" s="1"/>
    </row>
    <row r="25" spans="2:7" ht="15" thickTop="1" thickBot="1" x14ac:dyDescent="0.3">
      <c r="B25" s="139"/>
      <c r="C25" s="139"/>
      <c r="D25" s="139"/>
      <c r="E25" s="205"/>
      <c r="F25" s="2"/>
      <c r="G25" s="1"/>
    </row>
    <row r="26" spans="2:7" ht="15" thickTop="1" thickBot="1" x14ac:dyDescent="0.3">
      <c r="B26" s="139"/>
      <c r="C26" s="139"/>
      <c r="D26" s="139"/>
      <c r="E26" s="205"/>
      <c r="F26" s="2"/>
      <c r="G26" s="1"/>
    </row>
    <row r="27" spans="2:7" ht="15" thickTop="1" thickBot="1" x14ac:dyDescent="0.3">
      <c r="B27" s="139"/>
      <c r="C27" s="139"/>
      <c r="D27" s="139"/>
      <c r="E27" s="205"/>
      <c r="F27" s="2"/>
      <c r="G27" s="1"/>
    </row>
    <row r="28" spans="2:7" ht="15" thickTop="1" thickBot="1" x14ac:dyDescent="0.3">
      <c r="B28" s="139"/>
      <c r="C28" s="139"/>
      <c r="D28" s="139"/>
      <c r="E28" s="205"/>
      <c r="F28" s="2"/>
      <c r="G28" s="1"/>
    </row>
    <row r="29" spans="2:7" ht="15" thickTop="1" thickBot="1" x14ac:dyDescent="0.3">
      <c r="B29" s="139"/>
      <c r="C29" s="139"/>
      <c r="D29" s="139"/>
      <c r="E29" s="205"/>
      <c r="F29" s="2"/>
      <c r="G29" s="1"/>
    </row>
    <row r="30" spans="2:7" ht="15" thickTop="1" thickBot="1" x14ac:dyDescent="0.3">
      <c r="B30" s="139"/>
      <c r="C30" s="139"/>
      <c r="D30" s="139"/>
      <c r="E30" s="205"/>
      <c r="F30" s="2"/>
      <c r="G30" s="1"/>
    </row>
    <row r="31" spans="2:7" ht="15" thickTop="1" thickBot="1" x14ac:dyDescent="0.3">
      <c r="B31" s="139"/>
      <c r="C31" s="139"/>
      <c r="D31" s="139"/>
      <c r="E31" s="205"/>
      <c r="F31" s="2"/>
      <c r="G31" s="1"/>
    </row>
    <row r="32" spans="2:7" ht="15" thickTop="1" thickBot="1" x14ac:dyDescent="0.3">
      <c r="B32" s="139"/>
      <c r="C32" s="139"/>
      <c r="D32" s="139"/>
      <c r="E32" s="205"/>
      <c r="F32" s="2"/>
      <c r="G32" s="1"/>
    </row>
    <row r="33" spans="2:7" ht="15" thickTop="1" thickBot="1" x14ac:dyDescent="0.3">
      <c r="B33" s="139"/>
      <c r="C33" s="139"/>
      <c r="D33" s="139"/>
      <c r="E33" s="205"/>
      <c r="F33" s="2"/>
      <c r="G33" s="1"/>
    </row>
    <row r="34" spans="2:7" ht="15" thickTop="1" thickBot="1" x14ac:dyDescent="0.3">
      <c r="B34" s="139"/>
      <c r="C34" s="139"/>
      <c r="D34" s="139"/>
      <c r="E34" s="205"/>
      <c r="F34" s="2"/>
      <c r="G34" s="1"/>
    </row>
    <row r="35" spans="2:7" ht="15" thickTop="1" thickBot="1" x14ac:dyDescent="0.3">
      <c r="B35" s="139"/>
      <c r="C35" s="139"/>
      <c r="D35" s="139"/>
      <c r="E35" s="205"/>
      <c r="F35" s="2"/>
      <c r="G35" s="1"/>
    </row>
    <row r="36" spans="2:7" ht="12.6" thickTop="1" x14ac:dyDescent="0.25">
      <c r="B36" s="145"/>
      <c r="C36" s="145"/>
      <c r="D36" s="145"/>
      <c r="E36" s="145"/>
      <c r="F36" s="2"/>
      <c r="G36" s="1"/>
    </row>
    <row r="37" spans="2:7" x14ac:dyDescent="0.25">
      <c r="D37" s="150"/>
      <c r="F37" s="15"/>
      <c r="G37" s="1"/>
    </row>
  </sheetData>
  <mergeCells count="3">
    <mergeCell ref="B1:D1"/>
    <mergeCell ref="B4:E5"/>
    <mergeCell ref="A2:E2"/>
  </mergeCells>
  <conditionalFormatting sqref="N3 R3">
    <cfRule type="cellIs" dxfId="115" priority="11" stopIfTrue="1" operator="equal">
      <formula>"לא פעיל"</formula>
    </cfRule>
  </conditionalFormatting>
  <dataValidations count="1">
    <dataValidation showDropDown="1" showInputMessage="1" showErrorMessage="1" sqref="B8:B35 C6:C36" xr:uid="{5B43C7B4-C4D5-41A0-B5E0-AA1FEAAD4EBF}"/>
  </dataValidations>
  <hyperlinks>
    <hyperlink ref="A2" location="Dashboard!A1" display="חזרה לעץ מדדים" xr:uid="{A74CE283-E51E-44F0-AB61-C356EB19A85C}"/>
  </hyperlinks>
  <pageMargins left="0.7" right="0.7" top="0.75" bottom="0.75" header="0.3" footer="0.3"/>
  <pageSetup scale="6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B79C4D-0436-43E7-A534-E8E33D3B9AAC}">
          <x14:formula1>
            <xm:f>Dashboard!$A$12:$A$35</xm:f>
          </x14:formula1>
          <xm:sqref>C37 I36:I1048576 I1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B75D-DA77-4C52-86F5-6B704EF81ABE}">
  <sheetPr codeName="Sheet29">
    <tabColor theme="8" tint="-0.249977111117893"/>
  </sheetPr>
  <dimension ref="A1:U36"/>
  <sheetViews>
    <sheetView showGridLines="0" rightToLeft="1" workbookViewId="0">
      <selection activeCell="A2" sqref="A2:E2"/>
    </sheetView>
  </sheetViews>
  <sheetFormatPr defaultColWidth="8.69921875" defaultRowHeight="13.2" x14ac:dyDescent="0.25"/>
  <cols>
    <col min="1" max="1" width="6.5" style="14" customWidth="1"/>
    <col min="2" max="2" width="15" style="1" customWidth="1"/>
    <col min="3" max="3" width="15" style="10" customWidth="1"/>
    <col min="4" max="4" width="15" style="40" customWidth="1"/>
    <col min="5" max="5" width="15" style="14" customWidth="1"/>
    <col min="6" max="6" width="7.296875" style="1" customWidth="1"/>
    <col min="7" max="7" width="13.69921875" style="10" customWidth="1"/>
    <col min="8" max="8" width="10.19921875" style="2" customWidth="1"/>
    <col min="9" max="9" width="9.69921875" style="16" customWidth="1"/>
    <col min="10" max="10" width="15.3984375" style="15" customWidth="1"/>
    <col min="11" max="11" width="7.5" style="1" customWidth="1"/>
    <col min="12" max="12" width="7.59765625" style="1" customWidth="1"/>
    <col min="13" max="13" width="11" style="1" customWidth="1"/>
    <col min="14" max="14" width="9.8984375" style="1" customWidth="1"/>
    <col min="15" max="15" width="15.5" style="1" customWidth="1"/>
    <col min="16" max="16" width="14.8984375" style="1" customWidth="1"/>
    <col min="17" max="17" width="11.8984375" style="1" customWidth="1"/>
    <col min="18" max="18" width="5.8984375" style="1" customWidth="1"/>
    <col min="19" max="20" width="6.8984375" style="1" customWidth="1"/>
    <col min="21" max="21" width="5.59765625" style="1" customWidth="1"/>
    <col min="22" max="22" width="7.69921875" style="1" customWidth="1"/>
    <col min="23" max="16384" width="8.69921875" style="1"/>
  </cols>
  <sheetData>
    <row r="1" spans="1:21" ht="15.75" customHeight="1" x14ac:dyDescent="0.3">
      <c r="B1" s="330"/>
      <c r="C1" s="330"/>
      <c r="D1" s="330"/>
      <c r="F1" s="330"/>
      <c r="G1" s="330"/>
      <c r="H1" s="330"/>
      <c r="K1" s="9"/>
      <c r="M1" s="6"/>
      <c r="P1" s="19"/>
      <c r="R1" s="11"/>
    </row>
    <row r="2" spans="1:21" ht="17.25" customHeight="1" x14ac:dyDescent="0.4">
      <c r="A2" s="329" t="s">
        <v>1</v>
      </c>
      <c r="B2" s="329"/>
      <c r="C2" s="329"/>
      <c r="D2" s="329"/>
      <c r="E2" s="329"/>
      <c r="G2" s="37"/>
      <c r="H2" s="37"/>
      <c r="L2" s="6"/>
      <c r="N2" s="21"/>
      <c r="R2" s="2"/>
      <c r="T2" s="8"/>
    </row>
    <row r="3" spans="1:21" ht="19.5" customHeight="1" thickBot="1" x14ac:dyDescent="0.3">
      <c r="F3" s="8"/>
      <c r="G3" s="1"/>
      <c r="H3" s="1"/>
      <c r="J3" s="51"/>
      <c r="K3" s="52"/>
      <c r="L3" s="52"/>
      <c r="N3" s="22"/>
      <c r="O3" s="23"/>
      <c r="P3" s="25"/>
      <c r="Q3" s="35"/>
      <c r="S3" s="27"/>
      <c r="T3" s="27"/>
      <c r="U3" s="30"/>
    </row>
    <row r="4" spans="1:21" ht="22.5" customHeight="1" x14ac:dyDescent="0.25">
      <c r="B4" s="360" t="s">
        <v>275</v>
      </c>
      <c r="C4" s="361"/>
      <c r="D4" s="361"/>
      <c r="E4" s="362"/>
      <c r="F4" s="224"/>
      <c r="G4" s="217"/>
      <c r="H4" s="218"/>
      <c r="I4" s="208"/>
      <c r="J4" s="13"/>
    </row>
    <row r="5" spans="1:21" ht="15" customHeight="1" x14ac:dyDescent="0.25">
      <c r="B5" s="366"/>
      <c r="C5" s="367"/>
      <c r="D5" s="367"/>
      <c r="E5" s="368"/>
      <c r="F5" s="224"/>
      <c r="G5" s="219"/>
      <c r="H5" s="218"/>
      <c r="I5" s="208"/>
      <c r="J5" s="43"/>
      <c r="S5" s="29"/>
      <c r="T5" s="29"/>
      <c r="U5" s="13"/>
    </row>
    <row r="6" spans="1:21" ht="14.4" customHeight="1" x14ac:dyDescent="0.25">
      <c r="B6" s="366"/>
      <c r="C6" s="367"/>
      <c r="D6" s="367"/>
      <c r="E6" s="368"/>
      <c r="F6" s="225"/>
      <c r="G6" s="220"/>
      <c r="H6" s="218"/>
      <c r="I6" s="208"/>
      <c r="J6" s="1"/>
    </row>
    <row r="7" spans="1:21" ht="21.75" customHeight="1" thickBot="1" x14ac:dyDescent="0.3">
      <c r="B7" s="363"/>
      <c r="C7" s="364"/>
      <c r="D7" s="364"/>
      <c r="E7" s="365"/>
      <c r="I7" s="28"/>
      <c r="J7" s="1"/>
    </row>
    <row r="8" spans="1:21" ht="21.75" customHeight="1" thickBot="1" x14ac:dyDescent="0.3">
      <c r="B8" s="211"/>
      <c r="C8" s="211"/>
      <c r="D8" s="211"/>
      <c r="E8" s="210"/>
      <c r="I8" s="28"/>
      <c r="J8" s="1"/>
    </row>
    <row r="9" spans="1:21" ht="33.6" customHeight="1" thickTop="1" thickBot="1" x14ac:dyDescent="0.25">
      <c r="B9" s="127" t="s">
        <v>274</v>
      </c>
      <c r="C9" s="127" t="s">
        <v>142</v>
      </c>
      <c r="D9" s="127" t="s">
        <v>143</v>
      </c>
      <c r="E9" s="129" t="s">
        <v>144</v>
      </c>
      <c r="G9" s="207" t="s">
        <v>222</v>
      </c>
      <c r="H9" s="207" t="s">
        <v>248</v>
      </c>
      <c r="I9" s="207" t="s">
        <v>249</v>
      </c>
      <c r="J9" s="1"/>
    </row>
    <row r="10" spans="1:21" ht="21.75" customHeight="1" thickTop="1" thickBot="1" x14ac:dyDescent="0.25">
      <c r="B10" s="139"/>
      <c r="C10" s="139">
        <v>20</v>
      </c>
      <c r="D10" s="139">
        <v>15</v>
      </c>
      <c r="E10" s="205">
        <f>D10/C10</f>
        <v>0.75</v>
      </c>
      <c r="G10" s="206">
        <f>AVERAGE(E10:E35)</f>
        <v>0.96388888888888902</v>
      </c>
      <c r="H10" s="223">
        <f>SUM(C10:C35)</f>
        <v>285</v>
      </c>
      <c r="I10" s="223">
        <f>SUM(D10:D35)</f>
        <v>250</v>
      </c>
      <c r="J10" s="1"/>
    </row>
    <row r="11" spans="1:21" ht="24" customHeight="1" thickTop="1" thickBot="1" x14ac:dyDescent="0.3">
      <c r="B11" s="139"/>
      <c r="C11" s="139">
        <v>15</v>
      </c>
      <c r="D11" s="139">
        <v>25</v>
      </c>
      <c r="E11" s="205">
        <f t="shared" ref="E11:E18" si="0">D11/C11</f>
        <v>1.6666666666666667</v>
      </c>
      <c r="I11" s="1"/>
      <c r="J11" s="1"/>
    </row>
    <row r="12" spans="1:21" ht="15" thickTop="1" thickBot="1" x14ac:dyDescent="0.3">
      <c r="B12" s="139"/>
      <c r="C12" s="139">
        <v>40</v>
      </c>
      <c r="D12" s="139">
        <v>15</v>
      </c>
      <c r="E12" s="205">
        <f t="shared" si="0"/>
        <v>0.375</v>
      </c>
      <c r="H12" s="145"/>
      <c r="I12" s="1"/>
      <c r="J12" s="1"/>
    </row>
    <row r="13" spans="1:21" ht="15" thickTop="1" thickBot="1" x14ac:dyDescent="0.25">
      <c r="B13" s="139"/>
      <c r="C13" s="139">
        <v>25</v>
      </c>
      <c r="D13" s="139">
        <v>35</v>
      </c>
      <c r="E13" s="205">
        <f t="shared" si="0"/>
        <v>1.4</v>
      </c>
      <c r="G13" s="1"/>
      <c r="H13" s="1"/>
      <c r="I13" s="1"/>
      <c r="J13" s="1"/>
    </row>
    <row r="14" spans="1:21" ht="15" thickTop="1" thickBot="1" x14ac:dyDescent="0.3">
      <c r="B14" s="139"/>
      <c r="C14" s="139">
        <v>60</v>
      </c>
      <c r="D14" s="139">
        <v>30</v>
      </c>
      <c r="E14" s="205">
        <f t="shared" si="0"/>
        <v>0.5</v>
      </c>
      <c r="G14" s="1"/>
      <c r="H14" s="1"/>
    </row>
    <row r="15" spans="1:21" ht="15" thickTop="1" thickBot="1" x14ac:dyDescent="0.3">
      <c r="B15" s="139"/>
      <c r="C15" s="139">
        <v>25</v>
      </c>
      <c r="D15" s="139">
        <v>10</v>
      </c>
      <c r="E15" s="205">
        <f t="shared" si="0"/>
        <v>0.4</v>
      </c>
      <c r="G15" s="1"/>
      <c r="H15" s="1"/>
    </row>
    <row r="16" spans="1:21" ht="15" thickTop="1" thickBot="1" x14ac:dyDescent="0.3">
      <c r="B16" s="139"/>
      <c r="C16" s="139">
        <v>30</v>
      </c>
      <c r="D16" s="139">
        <v>30</v>
      </c>
      <c r="E16" s="205">
        <f t="shared" si="0"/>
        <v>1</v>
      </c>
      <c r="G16" s="1"/>
      <c r="H16" s="1"/>
    </row>
    <row r="17" spans="2:8" ht="15" thickTop="1" thickBot="1" x14ac:dyDescent="0.3">
      <c r="B17" s="139"/>
      <c r="C17" s="139">
        <v>30</v>
      </c>
      <c r="D17" s="139">
        <v>40</v>
      </c>
      <c r="E17" s="205">
        <f t="shared" si="0"/>
        <v>1.3333333333333333</v>
      </c>
      <c r="G17" s="1"/>
      <c r="H17" s="1"/>
    </row>
    <row r="18" spans="2:8" ht="15" thickTop="1" thickBot="1" x14ac:dyDescent="0.3">
      <c r="B18" s="139"/>
      <c r="C18" s="139">
        <v>40</v>
      </c>
      <c r="D18" s="139">
        <v>50</v>
      </c>
      <c r="E18" s="205">
        <f t="shared" si="0"/>
        <v>1.25</v>
      </c>
      <c r="F18" s="2"/>
      <c r="G18" s="1"/>
      <c r="H18" s="1"/>
    </row>
    <row r="19" spans="2:8" ht="15" thickTop="1" thickBot="1" x14ac:dyDescent="0.3">
      <c r="B19" s="139"/>
      <c r="C19" s="139"/>
      <c r="D19" s="139"/>
      <c r="E19" s="205"/>
      <c r="F19" s="2"/>
      <c r="G19" s="1"/>
      <c r="H19" s="1"/>
    </row>
    <row r="20" spans="2:8" ht="15" thickTop="1" thickBot="1" x14ac:dyDescent="0.3">
      <c r="B20" s="139"/>
      <c r="C20" s="139"/>
      <c r="D20" s="139"/>
      <c r="E20" s="205"/>
      <c r="F20" s="2"/>
      <c r="G20" s="1"/>
      <c r="H20" s="1"/>
    </row>
    <row r="21" spans="2:8" ht="15" thickTop="1" thickBot="1" x14ac:dyDescent="0.3">
      <c r="B21" s="139"/>
      <c r="C21" s="139"/>
      <c r="D21" s="139"/>
      <c r="E21" s="205"/>
      <c r="F21" s="2"/>
      <c r="G21" s="1"/>
      <c r="H21" s="1"/>
    </row>
    <row r="22" spans="2:8" ht="15" thickTop="1" thickBot="1" x14ac:dyDescent="0.3">
      <c r="B22" s="139"/>
      <c r="C22" s="139"/>
      <c r="D22" s="139"/>
      <c r="E22" s="205"/>
      <c r="F22" s="2"/>
      <c r="G22" s="1"/>
      <c r="H22" s="1"/>
    </row>
    <row r="23" spans="2:8" ht="15" thickTop="1" thickBot="1" x14ac:dyDescent="0.3">
      <c r="B23" s="139"/>
      <c r="C23" s="139"/>
      <c r="D23" s="139"/>
      <c r="E23" s="205"/>
      <c r="F23" s="2"/>
      <c r="G23" s="1"/>
      <c r="H23" s="1"/>
    </row>
    <row r="24" spans="2:8" ht="15" thickTop="1" thickBot="1" x14ac:dyDescent="0.3">
      <c r="B24" s="139"/>
      <c r="C24" s="139"/>
      <c r="D24" s="139"/>
      <c r="E24" s="205"/>
      <c r="F24" s="2"/>
      <c r="G24" s="1"/>
      <c r="H24" s="1"/>
    </row>
    <row r="25" spans="2:8" ht="15" thickTop="1" thickBot="1" x14ac:dyDescent="0.3">
      <c r="B25" s="139"/>
      <c r="C25" s="139"/>
      <c r="D25" s="139"/>
      <c r="E25" s="205"/>
      <c r="F25" s="2"/>
      <c r="G25" s="1"/>
      <c r="H25" s="1"/>
    </row>
    <row r="26" spans="2:8" ht="15" thickTop="1" thickBot="1" x14ac:dyDescent="0.3">
      <c r="B26" s="139"/>
      <c r="C26" s="139"/>
      <c r="D26" s="139"/>
      <c r="E26" s="205"/>
      <c r="F26" s="2"/>
      <c r="G26" s="1"/>
      <c r="H26" s="1"/>
    </row>
    <row r="27" spans="2:8" ht="15" thickTop="1" thickBot="1" x14ac:dyDescent="0.3">
      <c r="B27" s="139"/>
      <c r="C27" s="139"/>
      <c r="D27" s="139"/>
      <c r="E27" s="205"/>
      <c r="F27" s="2"/>
      <c r="G27" s="1"/>
      <c r="H27" s="1"/>
    </row>
    <row r="28" spans="2:8" ht="15" thickTop="1" thickBot="1" x14ac:dyDescent="0.3">
      <c r="B28" s="139"/>
      <c r="C28" s="139"/>
      <c r="D28" s="139"/>
      <c r="E28" s="205"/>
      <c r="F28" s="2"/>
      <c r="G28" s="1"/>
      <c r="H28" s="1"/>
    </row>
    <row r="29" spans="2:8" ht="15" thickTop="1" thickBot="1" x14ac:dyDescent="0.3">
      <c r="B29" s="139"/>
      <c r="C29" s="139"/>
      <c r="D29" s="139"/>
      <c r="E29" s="205"/>
      <c r="F29" s="2"/>
      <c r="G29" s="1"/>
      <c r="H29" s="1"/>
    </row>
    <row r="30" spans="2:8" ht="15" thickTop="1" thickBot="1" x14ac:dyDescent="0.3">
      <c r="B30" s="139"/>
      <c r="C30" s="139"/>
      <c r="D30" s="139"/>
      <c r="E30" s="205"/>
      <c r="F30" s="2"/>
      <c r="G30" s="1"/>
      <c r="H30" s="1"/>
    </row>
    <row r="31" spans="2:8" ht="15" thickTop="1" thickBot="1" x14ac:dyDescent="0.3">
      <c r="B31" s="139"/>
      <c r="C31" s="139"/>
      <c r="D31" s="139"/>
      <c r="E31" s="205"/>
      <c r="F31" s="2"/>
      <c r="G31" s="1"/>
      <c r="H31" s="1"/>
    </row>
    <row r="32" spans="2:8" ht="15" thickTop="1" thickBot="1" x14ac:dyDescent="0.3">
      <c r="B32" s="139"/>
      <c r="C32" s="139"/>
      <c r="D32" s="139"/>
      <c r="E32" s="205"/>
      <c r="F32" s="2"/>
      <c r="G32" s="1"/>
      <c r="H32" s="1"/>
    </row>
    <row r="33" spans="2:8" ht="15" thickTop="1" thickBot="1" x14ac:dyDescent="0.3">
      <c r="B33" s="139"/>
      <c r="C33" s="139"/>
      <c r="D33" s="139"/>
      <c r="E33" s="205"/>
      <c r="F33" s="2"/>
      <c r="G33" s="1"/>
      <c r="H33" s="1"/>
    </row>
    <row r="34" spans="2:8" ht="15" thickTop="1" thickBot="1" x14ac:dyDescent="0.3">
      <c r="B34" s="139"/>
      <c r="C34" s="139"/>
      <c r="D34" s="139"/>
      <c r="E34" s="205"/>
      <c r="F34" s="2"/>
      <c r="G34" s="1"/>
      <c r="H34" s="1"/>
    </row>
    <row r="35" spans="2:8" ht="15" thickTop="1" thickBot="1" x14ac:dyDescent="0.3">
      <c r="B35" s="139"/>
      <c r="C35" s="139"/>
      <c r="D35" s="139"/>
      <c r="E35" s="205"/>
      <c r="F35" s="2"/>
      <c r="G35" s="1"/>
      <c r="H35" s="1"/>
    </row>
    <row r="36" spans="2:8" ht="13.8" thickTop="1" x14ac:dyDescent="0.25">
      <c r="B36" s="145"/>
      <c r="C36" s="145"/>
      <c r="D36" s="145"/>
      <c r="E36" s="145"/>
      <c r="F36" s="2"/>
      <c r="G36" s="1"/>
      <c r="H36" s="1"/>
    </row>
  </sheetData>
  <mergeCells count="4">
    <mergeCell ref="B1:D1"/>
    <mergeCell ref="F1:H1"/>
    <mergeCell ref="B4:E7"/>
    <mergeCell ref="A2:E2"/>
  </mergeCells>
  <conditionalFormatting sqref="Q3 U3">
    <cfRule type="cellIs" dxfId="114" priority="6" stopIfTrue="1" operator="equal">
      <formula>"לא פעיל"</formula>
    </cfRule>
  </conditionalFormatting>
  <dataValidations count="1">
    <dataValidation showDropDown="1" showInputMessage="1" showErrorMessage="1" sqref="B10:B35 C9:C36" xr:uid="{9535B9C1-40BC-4286-BDE9-08C2A63F4C08}"/>
  </dataValidations>
  <hyperlinks>
    <hyperlink ref="A2" location="Dashboard!A1" display="חזרה לעץ מדדים" xr:uid="{ACD3E0DD-98AA-442B-9A22-2D6A3B4E46B9}"/>
  </hyperlinks>
  <pageMargins left="0.7" right="0.7" top="0.75" bottom="0.75" header="0.3" footer="0.3"/>
  <pageSetup scale="6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10DD6-1881-4D1E-8809-27DA77B11D34}">
  <sheetPr codeName="Sheet30">
    <tabColor theme="8" tint="-0.249977111117893"/>
  </sheetPr>
  <dimension ref="A1:U32"/>
  <sheetViews>
    <sheetView showGridLines="0" rightToLeft="1" workbookViewId="0">
      <selection activeCell="A2" sqref="A2:E2"/>
    </sheetView>
  </sheetViews>
  <sheetFormatPr defaultColWidth="8.69921875" defaultRowHeight="13.2" x14ac:dyDescent="0.25"/>
  <cols>
    <col min="1" max="1" width="6.5" style="14" customWidth="1"/>
    <col min="2" max="2" width="12.19921875" style="1" customWidth="1"/>
    <col min="3" max="3" width="14.3984375" style="10" customWidth="1"/>
    <col min="4" max="4" width="13.3984375" style="40" customWidth="1"/>
    <col min="5" max="5" width="14.3984375" style="14" customWidth="1"/>
    <col min="6" max="6" width="8.296875" style="1" customWidth="1"/>
    <col min="7" max="7" width="13.69921875" style="10" customWidth="1"/>
    <col min="8" max="8" width="10.19921875" style="2" customWidth="1"/>
    <col min="9" max="9" width="9.69921875" style="16" customWidth="1"/>
    <col min="10" max="10" width="15.3984375" style="15" customWidth="1"/>
    <col min="11" max="11" width="7.5" style="1" customWidth="1"/>
    <col min="12" max="12" width="7.59765625" style="1" customWidth="1"/>
    <col min="13" max="13" width="11" style="1" customWidth="1"/>
    <col min="14" max="14" width="9.8984375" style="1" customWidth="1"/>
    <col min="15" max="15" width="15.5" style="1" customWidth="1"/>
    <col min="16" max="16" width="14.8984375" style="1" customWidth="1"/>
    <col min="17" max="17" width="11.8984375" style="1" customWidth="1"/>
    <col min="18" max="18" width="5.8984375" style="1" customWidth="1"/>
    <col min="19" max="20" width="6.8984375" style="1" customWidth="1"/>
    <col min="21" max="21" width="5.59765625" style="1" customWidth="1"/>
    <col min="22" max="22" width="7.69921875" style="1" customWidth="1"/>
    <col min="23" max="16384" width="8.69921875" style="1"/>
  </cols>
  <sheetData>
    <row r="1" spans="1:21" ht="15.75" customHeight="1" x14ac:dyDescent="0.3">
      <c r="B1" s="330"/>
      <c r="C1" s="330"/>
      <c r="D1" s="330"/>
      <c r="F1" s="330"/>
      <c r="G1" s="330"/>
      <c r="H1" s="330"/>
      <c r="K1" s="9"/>
      <c r="M1" s="6"/>
      <c r="P1" s="19"/>
      <c r="R1" s="11"/>
    </row>
    <row r="2" spans="1:21" ht="17.25" customHeight="1" x14ac:dyDescent="0.4">
      <c r="A2" s="329" t="s">
        <v>1</v>
      </c>
      <c r="B2" s="329"/>
      <c r="C2" s="329"/>
      <c r="D2" s="329"/>
      <c r="E2" s="329"/>
      <c r="G2" s="37"/>
      <c r="H2" s="37"/>
      <c r="L2" s="6"/>
      <c r="N2" s="21"/>
      <c r="R2" s="2"/>
      <c r="T2" s="8"/>
    </row>
    <row r="3" spans="1:21" ht="15" customHeight="1" thickBot="1" x14ac:dyDescent="0.45">
      <c r="A3" s="137"/>
      <c r="B3" s="137"/>
      <c r="C3" s="137"/>
      <c r="D3" s="137"/>
      <c r="H3" s="4"/>
      <c r="J3" s="52"/>
      <c r="K3" s="52"/>
      <c r="L3" s="52"/>
      <c r="N3" s="22"/>
      <c r="O3" s="23"/>
      <c r="P3" s="25"/>
      <c r="Q3" s="35"/>
      <c r="R3" s="18"/>
      <c r="S3" s="27"/>
      <c r="T3" s="27"/>
      <c r="U3" s="13"/>
    </row>
    <row r="4" spans="1:21" s="3" customFormat="1" ht="30.75" customHeight="1" x14ac:dyDescent="0.2">
      <c r="A4" s="41"/>
      <c r="B4" s="360" t="s">
        <v>277</v>
      </c>
      <c r="C4" s="361"/>
      <c r="D4" s="361"/>
      <c r="E4" s="362"/>
      <c r="F4" s="52"/>
      <c r="G4" s="217"/>
      <c r="H4" s="218"/>
      <c r="I4" s="28"/>
      <c r="J4" s="1"/>
      <c r="K4" s="1"/>
    </row>
    <row r="5" spans="1:21" ht="31.5" customHeight="1" thickBot="1" x14ac:dyDescent="0.25">
      <c r="A5" s="42"/>
      <c r="B5" s="363"/>
      <c r="C5" s="364"/>
      <c r="D5" s="364"/>
      <c r="E5" s="365"/>
      <c r="G5" s="219"/>
      <c r="H5" s="218"/>
      <c r="I5" s="28"/>
      <c r="J5" s="1"/>
    </row>
    <row r="6" spans="1:21" ht="22.5" customHeight="1" thickBot="1" x14ac:dyDescent="0.3">
      <c r="D6" s="16"/>
      <c r="E6" s="15"/>
      <c r="G6" s="220"/>
      <c r="H6" s="218"/>
      <c r="I6" s="28"/>
      <c r="J6" s="13"/>
    </row>
    <row r="7" spans="1:21" ht="31.2" customHeight="1" thickTop="1" thickBot="1" x14ac:dyDescent="0.25">
      <c r="B7" s="127" t="s">
        <v>274</v>
      </c>
      <c r="C7" s="127" t="s">
        <v>142</v>
      </c>
      <c r="D7" s="127" t="s">
        <v>143</v>
      </c>
      <c r="E7" s="129" t="s">
        <v>144</v>
      </c>
      <c r="G7" s="207" t="s">
        <v>222</v>
      </c>
      <c r="H7" s="207" t="s">
        <v>272</v>
      </c>
      <c r="I7" s="207" t="s">
        <v>271</v>
      </c>
      <c r="J7" s="1"/>
    </row>
    <row r="8" spans="1:21" ht="24" customHeight="1" thickTop="1" thickBot="1" x14ac:dyDescent="0.25">
      <c r="B8" s="139"/>
      <c r="C8" s="139">
        <v>40</v>
      </c>
      <c r="D8" s="139">
        <v>15</v>
      </c>
      <c r="E8" s="205">
        <f>D8/C8</f>
        <v>0.375</v>
      </c>
      <c r="G8" s="206">
        <f>AVERAGE(E8:E31)</f>
        <v>0.7583333333333333</v>
      </c>
      <c r="H8" s="223">
        <f>SUM(C8:C31)</f>
        <v>275</v>
      </c>
      <c r="I8" s="223">
        <f>SUM(D8:D31)</f>
        <v>191</v>
      </c>
      <c r="J8" s="1"/>
    </row>
    <row r="9" spans="1:21" ht="15" thickTop="1" thickBot="1" x14ac:dyDescent="0.3">
      <c r="B9" s="139"/>
      <c r="C9" s="139">
        <v>20</v>
      </c>
      <c r="D9" s="139">
        <v>25</v>
      </c>
      <c r="E9" s="205">
        <f t="shared" ref="E9:E16" si="0">D9/C9</f>
        <v>1.25</v>
      </c>
      <c r="G9" s="15"/>
      <c r="H9" s="1"/>
      <c r="I9" s="1"/>
      <c r="J9" s="1"/>
    </row>
    <row r="10" spans="1:21" ht="15" thickTop="1" thickBot="1" x14ac:dyDescent="0.25">
      <c r="B10" s="139"/>
      <c r="C10" s="139">
        <v>15</v>
      </c>
      <c r="D10" s="139">
        <v>12</v>
      </c>
      <c r="E10" s="205">
        <f t="shared" si="0"/>
        <v>0.8</v>
      </c>
      <c r="G10" s="145"/>
      <c r="H10" s="204"/>
      <c r="I10" s="1"/>
      <c r="J10" s="1"/>
    </row>
    <row r="11" spans="1:21" ht="15" thickTop="1" thickBot="1" x14ac:dyDescent="0.3">
      <c r="B11" s="139"/>
      <c r="C11" s="139">
        <v>25</v>
      </c>
      <c r="D11" s="139">
        <v>35</v>
      </c>
      <c r="E11" s="205">
        <f t="shared" si="0"/>
        <v>1.4</v>
      </c>
      <c r="G11" s="1"/>
      <c r="H11" s="1"/>
    </row>
    <row r="12" spans="1:21" ht="15" thickTop="1" thickBot="1" x14ac:dyDescent="0.3">
      <c r="B12" s="139"/>
      <c r="C12" s="139">
        <v>40</v>
      </c>
      <c r="D12" s="139">
        <v>40</v>
      </c>
      <c r="E12" s="205">
        <f t="shared" si="0"/>
        <v>1</v>
      </c>
      <c r="G12" s="1"/>
      <c r="H12" s="1"/>
    </row>
    <row r="13" spans="1:21" ht="15" thickTop="1" thickBot="1" x14ac:dyDescent="0.3">
      <c r="B13" s="139"/>
      <c r="C13" s="139">
        <v>25</v>
      </c>
      <c r="D13" s="139">
        <v>10</v>
      </c>
      <c r="E13" s="205">
        <f t="shared" si="0"/>
        <v>0.4</v>
      </c>
      <c r="G13" s="1"/>
      <c r="H13" s="1"/>
    </row>
    <row r="14" spans="1:21" ht="15" thickTop="1" thickBot="1" x14ac:dyDescent="0.3">
      <c r="B14" s="139"/>
      <c r="C14" s="139">
        <v>30</v>
      </c>
      <c r="D14" s="139">
        <v>30</v>
      </c>
      <c r="E14" s="205">
        <f t="shared" si="0"/>
        <v>1</v>
      </c>
      <c r="G14" s="1"/>
      <c r="H14" s="1"/>
    </row>
    <row r="15" spans="1:21" ht="15" thickTop="1" thickBot="1" x14ac:dyDescent="0.3">
      <c r="B15" s="139"/>
      <c r="C15" s="139">
        <v>40</v>
      </c>
      <c r="D15" s="139">
        <v>20</v>
      </c>
      <c r="E15" s="205">
        <f t="shared" si="0"/>
        <v>0.5</v>
      </c>
      <c r="G15" s="1"/>
      <c r="H15" s="1"/>
    </row>
    <row r="16" spans="1:21" ht="15" thickTop="1" thickBot="1" x14ac:dyDescent="0.3">
      <c r="B16" s="139"/>
      <c r="C16" s="139">
        <v>40</v>
      </c>
      <c r="D16" s="139">
        <v>4</v>
      </c>
      <c r="E16" s="205">
        <f t="shared" si="0"/>
        <v>0.1</v>
      </c>
      <c r="F16" s="2"/>
      <c r="G16" s="1"/>
      <c r="H16" s="1"/>
    </row>
    <row r="17" spans="2:8" ht="15" thickTop="1" thickBot="1" x14ac:dyDescent="0.3">
      <c r="B17" s="139"/>
      <c r="C17" s="139"/>
      <c r="D17" s="139"/>
      <c r="E17" s="205"/>
      <c r="F17" s="2"/>
      <c r="G17" s="1"/>
      <c r="H17" s="1"/>
    </row>
    <row r="18" spans="2:8" ht="15" thickTop="1" thickBot="1" x14ac:dyDescent="0.3">
      <c r="B18" s="139"/>
      <c r="C18" s="139"/>
      <c r="D18" s="139"/>
      <c r="E18" s="205"/>
      <c r="F18" s="2"/>
      <c r="G18" s="1"/>
      <c r="H18" s="1"/>
    </row>
    <row r="19" spans="2:8" ht="15" thickTop="1" thickBot="1" x14ac:dyDescent="0.3">
      <c r="B19" s="139"/>
      <c r="C19" s="139"/>
      <c r="D19" s="139"/>
      <c r="E19" s="205"/>
      <c r="F19" s="2"/>
      <c r="G19" s="1"/>
      <c r="H19" s="1"/>
    </row>
    <row r="20" spans="2:8" ht="15" thickTop="1" thickBot="1" x14ac:dyDescent="0.3">
      <c r="B20" s="139"/>
      <c r="C20" s="139"/>
      <c r="D20" s="139"/>
      <c r="E20" s="205"/>
      <c r="F20" s="2"/>
      <c r="G20" s="1"/>
      <c r="H20" s="1"/>
    </row>
    <row r="21" spans="2:8" ht="15" thickTop="1" thickBot="1" x14ac:dyDescent="0.3">
      <c r="B21" s="139"/>
      <c r="C21" s="139"/>
      <c r="D21" s="139"/>
      <c r="E21" s="205"/>
      <c r="F21" s="2"/>
      <c r="G21" s="1"/>
      <c r="H21" s="1"/>
    </row>
    <row r="22" spans="2:8" ht="15" thickTop="1" thickBot="1" x14ac:dyDescent="0.3">
      <c r="B22" s="139"/>
      <c r="C22" s="139"/>
      <c r="D22" s="139"/>
      <c r="E22" s="205"/>
      <c r="F22" s="2"/>
      <c r="G22" s="1"/>
      <c r="H22" s="1"/>
    </row>
    <row r="23" spans="2:8" ht="15" thickTop="1" thickBot="1" x14ac:dyDescent="0.3">
      <c r="B23" s="139"/>
      <c r="C23" s="139"/>
      <c r="D23" s="139"/>
      <c r="E23" s="205"/>
      <c r="F23" s="2"/>
      <c r="G23" s="1"/>
      <c r="H23" s="1"/>
    </row>
    <row r="24" spans="2:8" ht="15" thickTop="1" thickBot="1" x14ac:dyDescent="0.3">
      <c r="B24" s="139"/>
      <c r="C24" s="139"/>
      <c r="D24" s="139"/>
      <c r="E24" s="205"/>
      <c r="F24" s="2"/>
      <c r="G24" s="1"/>
      <c r="H24" s="1"/>
    </row>
    <row r="25" spans="2:8" ht="15" thickTop="1" thickBot="1" x14ac:dyDescent="0.3">
      <c r="B25" s="139"/>
      <c r="C25" s="139"/>
      <c r="D25" s="139"/>
      <c r="E25" s="205"/>
      <c r="F25" s="2"/>
      <c r="G25" s="1"/>
      <c r="H25" s="1"/>
    </row>
    <row r="26" spans="2:8" ht="15" thickTop="1" thickBot="1" x14ac:dyDescent="0.3">
      <c r="B26" s="139"/>
      <c r="C26" s="139"/>
      <c r="D26" s="139"/>
      <c r="E26" s="205"/>
      <c r="F26" s="2"/>
      <c r="G26" s="1"/>
      <c r="H26" s="1"/>
    </row>
    <row r="27" spans="2:8" ht="15" thickTop="1" thickBot="1" x14ac:dyDescent="0.3">
      <c r="B27" s="139"/>
      <c r="C27" s="139"/>
      <c r="D27" s="139"/>
      <c r="E27" s="205"/>
      <c r="F27" s="2"/>
      <c r="G27" s="1"/>
      <c r="H27" s="1"/>
    </row>
    <row r="28" spans="2:8" ht="15" thickTop="1" thickBot="1" x14ac:dyDescent="0.3">
      <c r="B28" s="139"/>
      <c r="C28" s="139"/>
      <c r="D28" s="139"/>
      <c r="E28" s="205"/>
      <c r="F28" s="2"/>
      <c r="G28" s="1"/>
      <c r="H28" s="1"/>
    </row>
    <row r="29" spans="2:8" ht="15" thickTop="1" thickBot="1" x14ac:dyDescent="0.3">
      <c r="B29" s="139"/>
      <c r="C29" s="139"/>
      <c r="D29" s="139"/>
      <c r="E29" s="205"/>
      <c r="F29" s="2"/>
      <c r="G29" s="1"/>
      <c r="H29" s="1"/>
    </row>
    <row r="30" spans="2:8" ht="15" thickTop="1" thickBot="1" x14ac:dyDescent="0.3">
      <c r="B30" s="139"/>
      <c r="C30" s="139"/>
      <c r="D30" s="139"/>
      <c r="E30" s="205"/>
      <c r="F30" s="2"/>
      <c r="G30" s="1"/>
      <c r="H30" s="1"/>
    </row>
    <row r="31" spans="2:8" ht="15" thickTop="1" thickBot="1" x14ac:dyDescent="0.3">
      <c r="B31" s="139"/>
      <c r="C31" s="139"/>
      <c r="D31" s="139"/>
      <c r="E31" s="205"/>
      <c r="F31" s="2"/>
      <c r="G31" s="1"/>
      <c r="H31" s="1"/>
    </row>
    <row r="32" spans="2:8" ht="13.8" thickTop="1" x14ac:dyDescent="0.25">
      <c r="B32" s="145"/>
      <c r="C32" s="145"/>
      <c r="D32" s="145"/>
      <c r="E32" s="145"/>
      <c r="F32" s="2"/>
      <c r="G32" s="1"/>
      <c r="H32" s="1"/>
    </row>
  </sheetData>
  <mergeCells count="4">
    <mergeCell ref="B1:D1"/>
    <mergeCell ref="F1:H1"/>
    <mergeCell ref="B4:E5"/>
    <mergeCell ref="A2:E2"/>
  </mergeCells>
  <dataValidations count="1">
    <dataValidation showDropDown="1" showInputMessage="1" showErrorMessage="1" sqref="B8:B31 C7:C32" xr:uid="{17641D4D-2971-47C4-A2D0-D17CEEFDFDA1}"/>
  </dataValidations>
  <hyperlinks>
    <hyperlink ref="A2" location="Dashboard!A1" display="חזרה לעץ מדדים" xr:uid="{37D5CF59-7461-4B68-A1FD-E1FBB648607C}"/>
  </hyperlinks>
  <pageMargins left="0.7" right="0.7" top="0.75" bottom="0.75" header="0.3" footer="0.3"/>
  <pageSetup scale="6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CAEC8-1607-4AF5-AB31-67E90A7908AC}">
  <sheetPr codeName="Sheet31">
    <tabColor theme="8" tint="-0.249977111117893"/>
  </sheetPr>
  <dimension ref="A1:J32"/>
  <sheetViews>
    <sheetView showGridLines="0" rightToLeft="1" workbookViewId="0">
      <selection activeCell="B1" sqref="B1:E2"/>
    </sheetView>
  </sheetViews>
  <sheetFormatPr defaultColWidth="8.69921875" defaultRowHeight="13.2" x14ac:dyDescent="0.25"/>
  <cols>
    <col min="1" max="1" width="6.5" style="14" customWidth="1"/>
    <col min="2" max="2" width="12" style="1" customWidth="1"/>
    <col min="3" max="3" width="16.796875" style="10" customWidth="1"/>
    <col min="4" max="4" width="13.3984375" style="40" customWidth="1"/>
    <col min="5" max="5" width="16.69921875" style="14" customWidth="1"/>
    <col min="6" max="6" width="8" style="1" customWidth="1"/>
    <col min="7" max="7" width="13.69921875" style="10" customWidth="1"/>
    <col min="8" max="8" width="10.19921875" style="2" customWidth="1"/>
    <col min="9" max="9" width="9.69921875" style="16" customWidth="1"/>
    <col min="10" max="10" width="15.3984375" style="15" customWidth="1"/>
    <col min="11" max="11" width="7.5" style="1" customWidth="1"/>
    <col min="12" max="12" width="7.59765625" style="1" customWidth="1"/>
    <col min="13" max="13" width="11" style="1" customWidth="1"/>
    <col min="14" max="14" width="9.8984375" style="1" customWidth="1"/>
    <col min="15" max="15" width="15.5" style="1" customWidth="1"/>
    <col min="16" max="16" width="14.8984375" style="1" customWidth="1"/>
    <col min="17" max="17" width="11.8984375" style="1" customWidth="1"/>
    <col min="18" max="18" width="5.8984375" style="1" customWidth="1"/>
    <col min="19" max="20" width="6.8984375" style="1" customWidth="1"/>
    <col min="21" max="21" width="5.59765625" style="1" customWidth="1"/>
    <col min="22" max="22" width="7.69921875" style="1" customWidth="1"/>
    <col min="23" max="16384" width="8.69921875" style="1"/>
  </cols>
  <sheetData>
    <row r="1" spans="2:10" s="3" customFormat="1" ht="30.75" customHeight="1" x14ac:dyDescent="0.2">
      <c r="B1" s="369" t="s">
        <v>1</v>
      </c>
      <c r="C1" s="369"/>
      <c r="D1" s="369"/>
      <c r="E1" s="369"/>
      <c r="G1" s="217"/>
      <c r="H1" s="218"/>
      <c r="I1" s="1"/>
      <c r="J1" s="1"/>
    </row>
    <row r="2" spans="2:10" ht="11.4" customHeight="1" x14ac:dyDescent="0.2">
      <c r="B2" s="369"/>
      <c r="C2" s="369"/>
      <c r="D2" s="369"/>
      <c r="E2" s="369"/>
      <c r="G2" s="219"/>
      <c r="H2" s="218"/>
      <c r="I2" s="1"/>
      <c r="J2" s="1"/>
    </row>
    <row r="3" spans="2:10" ht="12.6" thickBot="1" x14ac:dyDescent="0.3">
      <c r="I3" s="1"/>
      <c r="J3" s="1"/>
    </row>
    <row r="4" spans="2:10" ht="43.5" customHeight="1" x14ac:dyDescent="0.2">
      <c r="B4" s="360" t="s">
        <v>112</v>
      </c>
      <c r="C4" s="361"/>
      <c r="D4" s="361"/>
      <c r="E4" s="362"/>
      <c r="F4" s="28"/>
      <c r="G4" s="1"/>
      <c r="H4" s="1"/>
      <c r="I4" s="1"/>
      <c r="J4" s="1"/>
    </row>
    <row r="5" spans="2:10" ht="21.75" customHeight="1" thickBot="1" x14ac:dyDescent="0.25">
      <c r="B5" s="363"/>
      <c r="C5" s="364"/>
      <c r="D5" s="364"/>
      <c r="E5" s="365"/>
      <c r="F5" s="28"/>
      <c r="G5" s="1"/>
      <c r="H5" s="1"/>
      <c r="I5" s="1"/>
      <c r="J5" s="1"/>
    </row>
    <row r="6" spans="2:10" ht="21.75" customHeight="1" thickBot="1" x14ac:dyDescent="0.3">
      <c r="B6" s="140"/>
      <c r="C6" s="143"/>
      <c r="D6" s="143"/>
      <c r="E6" s="143"/>
      <c r="F6" s="15"/>
      <c r="G6" s="1"/>
      <c r="H6" s="1"/>
      <c r="I6" s="1"/>
      <c r="J6" s="1"/>
    </row>
    <row r="7" spans="2:10" ht="52.2" customHeight="1" thickTop="1" thickBot="1" x14ac:dyDescent="0.25">
      <c r="B7" s="125" t="s">
        <v>274</v>
      </c>
      <c r="C7" s="127" t="s">
        <v>223</v>
      </c>
      <c r="D7" s="127" t="s">
        <v>224</v>
      </c>
      <c r="E7" s="129" t="s">
        <v>226</v>
      </c>
      <c r="G7" s="207" t="s">
        <v>225</v>
      </c>
      <c r="H7" s="207" t="s">
        <v>250</v>
      </c>
      <c r="I7" s="207" t="s">
        <v>251</v>
      </c>
      <c r="J7" s="1"/>
    </row>
    <row r="8" spans="2:10" ht="21.75" customHeight="1" thickTop="1" thickBot="1" x14ac:dyDescent="0.25">
      <c r="B8" s="131"/>
      <c r="C8" s="139">
        <v>5</v>
      </c>
      <c r="D8" s="139">
        <v>8</v>
      </c>
      <c r="E8" s="205">
        <f>D8/C8</f>
        <v>1.6</v>
      </c>
      <c r="G8" s="298">
        <f>AVERAGE(E8:E31)</f>
        <v>0.96205357142857151</v>
      </c>
      <c r="H8" s="297">
        <f>SUM(C8:C31)</f>
        <v>53</v>
      </c>
      <c r="I8" s="297">
        <f>SUM(D8:D31)</f>
        <v>43</v>
      </c>
      <c r="J8" s="1"/>
    </row>
    <row r="9" spans="2:10" ht="24" customHeight="1" thickTop="1" thickBot="1" x14ac:dyDescent="0.3">
      <c r="B9" s="131"/>
      <c r="C9" s="139">
        <v>8</v>
      </c>
      <c r="D9" s="139">
        <v>5</v>
      </c>
      <c r="E9" s="205">
        <f t="shared" ref="E9:E15" si="0">D9/C9</f>
        <v>0.625</v>
      </c>
      <c r="G9" s="15"/>
      <c r="H9" s="1"/>
      <c r="I9" s="1"/>
      <c r="J9" s="1"/>
    </row>
    <row r="10" spans="2:10" ht="15" thickTop="1" thickBot="1" x14ac:dyDescent="0.25">
      <c r="B10" s="131"/>
      <c r="C10" s="139">
        <v>10</v>
      </c>
      <c r="D10" s="139">
        <v>4</v>
      </c>
      <c r="E10" s="205">
        <f t="shared" si="0"/>
        <v>0.4</v>
      </c>
      <c r="G10" s="145"/>
      <c r="H10" s="204"/>
      <c r="I10" s="1"/>
      <c r="J10" s="1"/>
    </row>
    <row r="11" spans="2:10" ht="15" thickTop="1" thickBot="1" x14ac:dyDescent="0.25">
      <c r="B11" s="131"/>
      <c r="C11" s="139">
        <v>4</v>
      </c>
      <c r="D11" s="139">
        <v>10</v>
      </c>
      <c r="E11" s="205">
        <f t="shared" si="0"/>
        <v>2.5</v>
      </c>
      <c r="G11" s="1"/>
      <c r="H11" s="1"/>
      <c r="I11" s="1"/>
      <c r="J11" s="1"/>
    </row>
    <row r="12" spans="2:10" ht="15" thickTop="1" thickBot="1" x14ac:dyDescent="0.3">
      <c r="B12" s="132"/>
      <c r="C12" s="139">
        <v>4</v>
      </c>
      <c r="D12" s="139">
        <v>4</v>
      </c>
      <c r="E12" s="205">
        <f t="shared" si="0"/>
        <v>1</v>
      </c>
      <c r="G12" s="1"/>
      <c r="H12" s="1"/>
    </row>
    <row r="13" spans="2:10" ht="15" thickTop="1" thickBot="1" x14ac:dyDescent="0.3">
      <c r="B13" s="133"/>
      <c r="C13" s="139">
        <v>8</v>
      </c>
      <c r="D13" s="139">
        <v>8</v>
      </c>
      <c r="E13" s="205">
        <f t="shared" si="0"/>
        <v>1</v>
      </c>
      <c r="G13" s="1"/>
      <c r="H13" s="1"/>
    </row>
    <row r="14" spans="2:10" ht="15" thickTop="1" thickBot="1" x14ac:dyDescent="0.3">
      <c r="B14" s="133"/>
      <c r="C14" s="139">
        <v>7</v>
      </c>
      <c r="D14" s="139">
        <v>3</v>
      </c>
      <c r="E14" s="205">
        <f t="shared" si="0"/>
        <v>0.42857142857142855</v>
      </c>
      <c r="G14" s="1"/>
      <c r="H14" s="1"/>
    </row>
    <row r="15" spans="2:10" ht="15" thickTop="1" thickBot="1" x14ac:dyDescent="0.3">
      <c r="B15" s="133"/>
      <c r="C15" s="139">
        <v>7</v>
      </c>
      <c r="D15" s="139">
        <v>1</v>
      </c>
      <c r="E15" s="205">
        <f t="shared" si="0"/>
        <v>0.14285714285714285</v>
      </c>
      <c r="G15" s="1"/>
      <c r="H15" s="1"/>
    </row>
    <row r="16" spans="2:10" ht="15" thickTop="1" thickBot="1" x14ac:dyDescent="0.3">
      <c r="B16" s="133"/>
      <c r="C16" s="139"/>
      <c r="D16" s="139"/>
      <c r="E16" s="205"/>
      <c r="F16" s="2"/>
      <c r="G16" s="1"/>
      <c r="H16" s="1"/>
    </row>
    <row r="17" spans="2:8" ht="15" thickTop="1" thickBot="1" x14ac:dyDescent="0.3">
      <c r="B17" s="133"/>
      <c r="C17" s="139"/>
      <c r="D17" s="139"/>
      <c r="E17" s="205"/>
      <c r="F17" s="2"/>
      <c r="G17" s="1"/>
      <c r="H17" s="1"/>
    </row>
    <row r="18" spans="2:8" ht="15" thickTop="1" thickBot="1" x14ac:dyDescent="0.3">
      <c r="B18" s="133"/>
      <c r="C18" s="139"/>
      <c r="D18" s="139"/>
      <c r="E18" s="205"/>
      <c r="F18" s="2"/>
      <c r="G18" s="1"/>
      <c r="H18" s="1"/>
    </row>
    <row r="19" spans="2:8" ht="15" thickTop="1" thickBot="1" x14ac:dyDescent="0.3">
      <c r="B19" s="133"/>
      <c r="C19" s="139"/>
      <c r="D19" s="139"/>
      <c r="E19" s="205"/>
      <c r="F19" s="2"/>
      <c r="G19" s="1"/>
      <c r="H19" s="1"/>
    </row>
    <row r="20" spans="2:8" ht="15" thickTop="1" thickBot="1" x14ac:dyDescent="0.3">
      <c r="B20" s="133"/>
      <c r="C20" s="139"/>
      <c r="D20" s="139"/>
      <c r="E20" s="205"/>
      <c r="F20" s="2"/>
      <c r="G20" s="1"/>
      <c r="H20" s="1"/>
    </row>
    <row r="21" spans="2:8" ht="15" thickTop="1" thickBot="1" x14ac:dyDescent="0.3">
      <c r="B21" s="133"/>
      <c r="C21" s="139"/>
      <c r="D21" s="139"/>
      <c r="E21" s="205"/>
      <c r="F21" s="2"/>
      <c r="G21" s="1"/>
      <c r="H21" s="1"/>
    </row>
    <row r="22" spans="2:8" ht="15" thickTop="1" thickBot="1" x14ac:dyDescent="0.3">
      <c r="B22" s="133"/>
      <c r="C22" s="139"/>
      <c r="D22" s="139"/>
      <c r="E22" s="205"/>
      <c r="F22" s="2"/>
      <c r="G22" s="1"/>
      <c r="H22" s="1"/>
    </row>
    <row r="23" spans="2:8" ht="15" thickTop="1" thickBot="1" x14ac:dyDescent="0.3">
      <c r="B23" s="133"/>
      <c r="C23" s="139"/>
      <c r="D23" s="139"/>
      <c r="E23" s="205"/>
      <c r="F23" s="2"/>
      <c r="G23" s="1"/>
      <c r="H23" s="1"/>
    </row>
    <row r="24" spans="2:8" ht="15" thickTop="1" thickBot="1" x14ac:dyDescent="0.3">
      <c r="B24" s="133"/>
      <c r="C24" s="139"/>
      <c r="D24" s="139"/>
      <c r="E24" s="205"/>
      <c r="F24" s="2"/>
      <c r="G24" s="1"/>
      <c r="H24" s="1"/>
    </row>
    <row r="25" spans="2:8" ht="15" thickTop="1" thickBot="1" x14ac:dyDescent="0.3">
      <c r="B25" s="133"/>
      <c r="C25" s="139"/>
      <c r="D25" s="139"/>
      <c r="E25" s="205"/>
      <c r="F25" s="2"/>
      <c r="G25" s="1"/>
      <c r="H25" s="1"/>
    </row>
    <row r="26" spans="2:8" ht="15" thickTop="1" thickBot="1" x14ac:dyDescent="0.3">
      <c r="B26" s="133"/>
      <c r="C26" s="139"/>
      <c r="D26" s="139"/>
      <c r="E26" s="205"/>
      <c r="F26" s="2"/>
      <c r="G26" s="1"/>
      <c r="H26" s="1"/>
    </row>
    <row r="27" spans="2:8" ht="15" thickTop="1" thickBot="1" x14ac:dyDescent="0.3">
      <c r="B27" s="133"/>
      <c r="C27" s="139"/>
      <c r="D27" s="139"/>
      <c r="E27" s="205"/>
      <c r="F27" s="2"/>
      <c r="G27" s="1"/>
      <c r="H27" s="1"/>
    </row>
    <row r="28" spans="2:8" ht="15" thickTop="1" thickBot="1" x14ac:dyDescent="0.3">
      <c r="B28" s="133"/>
      <c r="C28" s="139"/>
      <c r="D28" s="139"/>
      <c r="E28" s="205"/>
      <c r="F28" s="2"/>
      <c r="G28" s="1"/>
      <c r="H28" s="1"/>
    </row>
    <row r="29" spans="2:8" ht="15" thickTop="1" thickBot="1" x14ac:dyDescent="0.3">
      <c r="B29" s="133"/>
      <c r="C29" s="139"/>
      <c r="D29" s="139"/>
      <c r="E29" s="205"/>
      <c r="F29" s="2"/>
      <c r="G29" s="1"/>
      <c r="H29" s="1"/>
    </row>
    <row r="30" spans="2:8" ht="15" thickTop="1" thickBot="1" x14ac:dyDescent="0.3">
      <c r="B30" s="133"/>
      <c r="C30" s="139"/>
      <c r="D30" s="139"/>
      <c r="E30" s="205"/>
      <c r="F30" s="2"/>
      <c r="G30" s="1"/>
      <c r="H30" s="1"/>
    </row>
    <row r="31" spans="2:8" ht="15" thickTop="1" thickBot="1" x14ac:dyDescent="0.3">
      <c r="B31" s="133"/>
      <c r="C31" s="139"/>
      <c r="D31" s="139"/>
      <c r="E31" s="205"/>
      <c r="F31" s="2"/>
      <c r="G31" s="1"/>
      <c r="H31" s="1"/>
    </row>
    <row r="32" spans="2:8" ht="13.8" thickTop="1" x14ac:dyDescent="0.25">
      <c r="B32" s="140"/>
      <c r="C32" s="145"/>
      <c r="D32" s="145"/>
      <c r="E32" s="145"/>
      <c r="F32" s="2"/>
      <c r="G32" s="1"/>
      <c r="H32" s="1"/>
    </row>
  </sheetData>
  <sheetProtection formatCells="0" deleteColumns="0" deleteRows="0"/>
  <mergeCells count="2">
    <mergeCell ref="B4:E5"/>
    <mergeCell ref="B1:E2"/>
  </mergeCells>
  <dataValidations count="1">
    <dataValidation showDropDown="1" showInputMessage="1" showErrorMessage="1" sqref="B4 C6:C32 B6" xr:uid="{E7ACDDAF-1B30-4CB0-8B55-93C25A50034C}"/>
  </dataValidations>
  <hyperlinks>
    <hyperlink ref="B1" location="Dashboard!A1" display="חזרה לעץ מדדים" xr:uid="{E1832149-FE40-4587-B204-F705235E7742}"/>
  </hyperlinks>
  <pageMargins left="0.7" right="0.7" top="0.75" bottom="0.75" header="0.3" footer="0.3"/>
  <pageSetup scale="6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F8C3F-080F-4B7C-89BF-7441B081C883}">
  <sheetPr codeName="Sheet32">
    <tabColor theme="8" tint="-0.249977111117893"/>
  </sheetPr>
  <dimension ref="A1:S34"/>
  <sheetViews>
    <sheetView showGridLines="0" rightToLeft="1" workbookViewId="0">
      <selection activeCell="B2" sqref="B2:D2"/>
    </sheetView>
  </sheetViews>
  <sheetFormatPr defaultColWidth="8.69921875" defaultRowHeight="13.2" x14ac:dyDescent="0.25"/>
  <cols>
    <col min="1" max="1" width="6.5" style="14" customWidth="1"/>
    <col min="2" max="2" width="12" style="1" customWidth="1"/>
    <col min="3" max="3" width="17.796875" style="1" customWidth="1"/>
    <col min="4" max="4" width="17.8984375" style="14" customWidth="1"/>
    <col min="5" max="5" width="10.69921875" style="10" customWidth="1"/>
    <col min="6" max="6" width="17.796875" style="2" customWidth="1"/>
    <col min="7" max="7" width="15.796875" style="16" customWidth="1"/>
    <col min="8" max="8" width="15.3984375" style="15" customWidth="1"/>
    <col min="9" max="9" width="7.5" style="1" customWidth="1"/>
    <col min="10" max="10" width="7.59765625" style="1" customWidth="1"/>
    <col min="11" max="11" width="11" style="1" customWidth="1"/>
    <col min="12" max="12" width="9.8984375" style="1" customWidth="1"/>
    <col min="13" max="13" width="15.5" style="1" customWidth="1"/>
    <col min="14" max="14" width="14.8984375" style="1" customWidth="1"/>
    <col min="15" max="15" width="11.8984375" style="1" customWidth="1"/>
    <col min="16" max="16" width="5.8984375" style="1" customWidth="1"/>
    <col min="17" max="18" width="6.8984375" style="1" customWidth="1"/>
    <col min="19" max="19" width="5.59765625" style="1" customWidth="1"/>
    <col min="20" max="20" width="7.69921875" style="1" customWidth="1"/>
    <col min="21" max="16384" width="8.69921875" style="1"/>
  </cols>
  <sheetData>
    <row r="1" spans="1:19" ht="15.75" customHeight="1" x14ac:dyDescent="0.3">
      <c r="B1" s="14"/>
      <c r="C1" s="14"/>
      <c r="D1" s="121"/>
      <c r="E1" s="121"/>
      <c r="F1" s="121"/>
      <c r="K1" s="6"/>
      <c r="N1" s="19"/>
      <c r="P1" s="11"/>
    </row>
    <row r="2" spans="1:19" ht="17.25" customHeight="1" x14ac:dyDescent="0.4">
      <c r="B2" s="329" t="s">
        <v>1</v>
      </c>
      <c r="C2" s="329"/>
      <c r="D2" s="329"/>
      <c r="E2" s="37"/>
      <c r="F2" s="37"/>
      <c r="J2" s="6"/>
      <c r="L2" s="21"/>
      <c r="P2" s="2"/>
      <c r="R2" s="8"/>
    </row>
    <row r="3" spans="1:19" ht="9.6" customHeight="1" thickBot="1" x14ac:dyDescent="0.3">
      <c r="B3" s="14"/>
      <c r="C3" s="14"/>
      <c r="D3" s="1"/>
      <c r="E3" s="1"/>
      <c r="F3" s="1"/>
      <c r="J3" s="52"/>
      <c r="L3" s="22"/>
      <c r="M3" s="23"/>
      <c r="N3" s="25"/>
      <c r="O3" s="35"/>
      <c r="Q3" s="27"/>
      <c r="R3" s="27"/>
      <c r="S3" s="30"/>
    </row>
    <row r="4" spans="1:19" ht="31.5" customHeight="1" x14ac:dyDescent="0.2">
      <c r="A4" s="42"/>
      <c r="B4" s="360" t="s">
        <v>279</v>
      </c>
      <c r="C4" s="361"/>
      <c r="D4" s="362"/>
      <c r="E4" s="28"/>
      <c r="F4" s="220"/>
      <c r="G4" s="218"/>
      <c r="H4" s="1"/>
    </row>
    <row r="5" spans="1:19" ht="22.5" customHeight="1" x14ac:dyDescent="0.2">
      <c r="A5" s="1"/>
      <c r="B5" s="366"/>
      <c r="C5" s="367"/>
      <c r="D5" s="368"/>
      <c r="E5" s="41"/>
      <c r="F5" s="141"/>
      <c r="G5" s="147"/>
      <c r="H5" s="147"/>
    </row>
    <row r="6" spans="1:19" ht="13.8" customHeight="1" thickBot="1" x14ac:dyDescent="0.3">
      <c r="B6" s="363"/>
      <c r="C6" s="364"/>
      <c r="D6" s="365"/>
      <c r="E6" s="42"/>
      <c r="H6" s="1"/>
      <c r="Q6" s="29"/>
      <c r="R6" s="29"/>
      <c r="S6" s="13"/>
    </row>
    <row r="7" spans="1:19" ht="13.8" customHeight="1" x14ac:dyDescent="0.25">
      <c r="E7" s="1"/>
      <c r="H7" s="1"/>
    </row>
    <row r="8" spans="1:19" ht="12.6" thickBot="1" x14ac:dyDescent="0.3">
      <c r="D8" s="2"/>
      <c r="E8" s="14"/>
      <c r="F8" s="140"/>
      <c r="G8" s="145"/>
      <c r="H8" s="145"/>
    </row>
    <row r="9" spans="1:19" ht="43.5" customHeight="1" thickTop="1" thickBot="1" x14ac:dyDescent="0.25">
      <c r="B9" s="125" t="s">
        <v>274</v>
      </c>
      <c r="C9" s="126" t="s">
        <v>145</v>
      </c>
      <c r="D9" s="129" t="s">
        <v>141</v>
      </c>
      <c r="E9" s="14"/>
      <c r="F9" s="161" t="s">
        <v>206</v>
      </c>
      <c r="G9" s="159" t="s">
        <v>207</v>
      </c>
      <c r="H9" s="222" t="s">
        <v>247</v>
      </c>
    </row>
    <row r="10" spans="1:19" ht="21.75" customHeight="1" thickTop="1" thickBot="1" x14ac:dyDescent="0.3">
      <c r="A10" s="36"/>
      <c r="B10" s="131"/>
      <c r="C10" s="128"/>
      <c r="D10" s="148" t="s">
        <v>204</v>
      </c>
      <c r="E10" s="1"/>
      <c r="F10" s="162">
        <f>COUNTIF(D10:D33,"לא הושלם")</f>
        <v>6</v>
      </c>
      <c r="G10" s="160">
        <f>COUNTIF(D10:D33,"הושלם")</f>
        <v>6</v>
      </c>
      <c r="H10" s="221">
        <f>G10+F10</f>
        <v>12</v>
      </c>
    </row>
    <row r="11" spans="1:19" ht="21.75" customHeight="1" thickTop="1" thickBot="1" x14ac:dyDescent="0.3">
      <c r="A11" s="36"/>
      <c r="B11" s="131"/>
      <c r="C11" s="128"/>
      <c r="D11" s="148" t="s">
        <v>204</v>
      </c>
      <c r="E11" s="1"/>
      <c r="F11" s="15"/>
      <c r="G11" s="1"/>
      <c r="H11" s="1"/>
    </row>
    <row r="12" spans="1:19" ht="21.75" customHeight="1" thickTop="1" thickBot="1" x14ac:dyDescent="0.3">
      <c r="A12" s="36"/>
      <c r="B12" s="131"/>
      <c r="C12" s="128"/>
      <c r="D12" s="148" t="s">
        <v>204</v>
      </c>
      <c r="E12" s="1"/>
      <c r="F12" s="168" t="s">
        <v>146</v>
      </c>
      <c r="G12" s="169">
        <f>G10/SUM(F10:G10)</f>
        <v>0.5</v>
      </c>
      <c r="H12" s="1"/>
    </row>
    <row r="13" spans="1:19" ht="21.75" customHeight="1" thickTop="1" thickBot="1" x14ac:dyDescent="0.3">
      <c r="B13" s="131"/>
      <c r="C13" s="128"/>
      <c r="D13" s="148" t="s">
        <v>205</v>
      </c>
      <c r="E13" s="1"/>
      <c r="H13" s="1"/>
    </row>
    <row r="14" spans="1:19" ht="24" customHeight="1" thickTop="1" thickBot="1" x14ac:dyDescent="0.3">
      <c r="B14" s="132"/>
      <c r="C14" s="128"/>
      <c r="D14" s="148" t="s">
        <v>205</v>
      </c>
      <c r="E14" s="1"/>
      <c r="F14" s="1"/>
      <c r="G14" s="1"/>
      <c r="H14" s="1"/>
    </row>
    <row r="15" spans="1:19" ht="15" thickTop="1" thickBot="1" x14ac:dyDescent="0.3">
      <c r="B15" s="133"/>
      <c r="C15" s="128"/>
      <c r="D15" s="148" t="s">
        <v>205</v>
      </c>
      <c r="E15" s="1"/>
      <c r="F15" s="1"/>
      <c r="G15" s="1"/>
      <c r="H15" s="1"/>
    </row>
    <row r="16" spans="1:19" ht="15" thickTop="1" thickBot="1" x14ac:dyDescent="0.3">
      <c r="B16" s="133"/>
      <c r="C16" s="128"/>
      <c r="D16" s="148" t="s">
        <v>205</v>
      </c>
      <c r="E16" s="15"/>
      <c r="F16" s="1"/>
      <c r="G16" s="1"/>
      <c r="H16" s="1"/>
    </row>
    <row r="17" spans="2:4" ht="15" thickTop="1" thickBot="1" x14ac:dyDescent="0.3">
      <c r="B17" s="133"/>
      <c r="C17" s="128"/>
      <c r="D17" s="149" t="s">
        <v>205</v>
      </c>
    </row>
    <row r="18" spans="2:4" ht="15" thickTop="1" thickBot="1" x14ac:dyDescent="0.3">
      <c r="B18" s="133"/>
      <c r="C18" s="128"/>
      <c r="D18" s="149" t="s">
        <v>204</v>
      </c>
    </row>
    <row r="19" spans="2:4" ht="15" thickTop="1" thickBot="1" x14ac:dyDescent="0.3">
      <c r="B19" s="133"/>
      <c r="C19" s="128"/>
      <c r="D19" s="149" t="s">
        <v>205</v>
      </c>
    </row>
    <row r="20" spans="2:4" ht="15" thickTop="1" thickBot="1" x14ac:dyDescent="0.3">
      <c r="B20" s="133"/>
      <c r="C20" s="128"/>
      <c r="D20" s="149" t="s">
        <v>204</v>
      </c>
    </row>
    <row r="21" spans="2:4" ht="15" thickTop="1" thickBot="1" x14ac:dyDescent="0.3">
      <c r="B21" s="133"/>
      <c r="C21" s="128"/>
      <c r="D21" s="149" t="s">
        <v>204</v>
      </c>
    </row>
    <row r="22" spans="2:4" ht="15" thickTop="1" thickBot="1" x14ac:dyDescent="0.3">
      <c r="B22" s="133"/>
      <c r="C22" s="128"/>
      <c r="D22" s="149"/>
    </row>
    <row r="23" spans="2:4" ht="15" thickTop="1" thickBot="1" x14ac:dyDescent="0.3">
      <c r="B23" s="133"/>
      <c r="C23" s="128"/>
      <c r="D23" s="149"/>
    </row>
    <row r="24" spans="2:4" ht="15" thickTop="1" thickBot="1" x14ac:dyDescent="0.3">
      <c r="B24" s="133"/>
      <c r="C24" s="128"/>
      <c r="D24" s="149"/>
    </row>
    <row r="25" spans="2:4" ht="15" thickTop="1" thickBot="1" x14ac:dyDescent="0.3">
      <c r="B25" s="133"/>
      <c r="C25" s="128"/>
      <c r="D25" s="149"/>
    </row>
    <row r="26" spans="2:4" ht="15" thickTop="1" thickBot="1" x14ac:dyDescent="0.3">
      <c r="B26" s="133"/>
      <c r="C26" s="128"/>
      <c r="D26" s="149"/>
    </row>
    <row r="27" spans="2:4" ht="15" thickTop="1" thickBot="1" x14ac:dyDescent="0.3">
      <c r="B27" s="133"/>
      <c r="C27" s="128"/>
      <c r="D27" s="149"/>
    </row>
    <row r="28" spans="2:4" ht="15" thickTop="1" thickBot="1" x14ac:dyDescent="0.3">
      <c r="B28" s="133"/>
      <c r="C28" s="128"/>
      <c r="D28" s="149"/>
    </row>
    <row r="29" spans="2:4" ht="15" thickTop="1" thickBot="1" x14ac:dyDescent="0.3">
      <c r="B29" s="133"/>
      <c r="C29" s="128"/>
      <c r="D29" s="149"/>
    </row>
    <row r="30" spans="2:4" ht="15" thickTop="1" thickBot="1" x14ac:dyDescent="0.3">
      <c r="B30" s="133"/>
      <c r="C30" s="128"/>
      <c r="D30" s="149"/>
    </row>
    <row r="31" spans="2:4" ht="15" thickTop="1" thickBot="1" x14ac:dyDescent="0.3">
      <c r="B31" s="133"/>
      <c r="C31" s="128"/>
      <c r="D31" s="149"/>
    </row>
    <row r="32" spans="2:4" ht="15" thickTop="1" thickBot="1" x14ac:dyDescent="0.3">
      <c r="B32" s="133"/>
      <c r="C32" s="128"/>
      <c r="D32" s="149"/>
    </row>
    <row r="33" spans="2:4" ht="15" thickTop="1" thickBot="1" x14ac:dyDescent="0.3">
      <c r="B33" s="133"/>
      <c r="C33" s="128"/>
      <c r="D33" s="149"/>
    </row>
    <row r="34" spans="2:4" ht="13.8" thickTop="1" x14ac:dyDescent="0.25"/>
  </sheetData>
  <mergeCells count="2">
    <mergeCell ref="B4:D6"/>
    <mergeCell ref="B2:D2"/>
  </mergeCells>
  <conditionalFormatting sqref="D9:D33">
    <cfRule type="containsText" dxfId="113" priority="1" operator="containsText" text="לא הושלם">
      <formula>NOT(ISERROR(SEARCH("לא הושלם",D9)))</formula>
    </cfRule>
    <cfRule type="containsText" dxfId="112" priority="2" operator="containsText" text="הושלם">
      <formula>NOT(ISERROR(SEARCH("הושלם",D9)))</formula>
    </cfRule>
    <cfRule type="containsText" dxfId="111" priority="3" operator="containsText" text="לא הושלם">
      <formula>NOT(ISERROR(SEARCH("לא הושלם",D9)))</formula>
    </cfRule>
  </conditionalFormatting>
  <conditionalFormatting sqref="O3 S3">
    <cfRule type="cellIs" dxfId="108" priority="11" stopIfTrue="1" operator="equal">
      <formula>"לא פעיל"</formula>
    </cfRule>
  </conditionalFormatting>
  <dataValidations count="1">
    <dataValidation showDropDown="1" showInputMessage="1" showErrorMessage="1" sqref="H5 H8" xr:uid="{7D20A16A-D6D1-41D4-9C61-4BFE28A985F3}"/>
  </dataValidations>
  <hyperlinks>
    <hyperlink ref="B2" location="Dashboard!A1" display="חזרה לעץ מדדים" xr:uid="{B8DB3C33-C494-4A5A-B872-2CD73E3E8D0B}"/>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54FD5050-ACE9-477B-9F0D-230BE0D987BF}">
            <xm:f>NOT(ISERROR(SEARCH(#REF!,D9)))</xm:f>
            <xm:f>#REF!</xm:f>
            <x14:dxf>
              <fill>
                <patternFill>
                  <bgColor rgb="FF00B050"/>
                </patternFill>
              </fill>
            </x14:dxf>
          </x14:cfRule>
          <x14:cfRule type="containsText" priority="5" operator="containsText" id="{CBF95D33-5C7A-45C7-91EE-103EAD2A2F74}">
            <xm:f>NOT(ISERROR(SEARCH(#REF!,D9)))</xm:f>
            <xm:f>#REF!</xm:f>
            <x14:dxf>
              <fill>
                <patternFill>
                  <bgColor theme="9"/>
                </patternFill>
              </fill>
            </x14:dxf>
          </x14:cfRule>
          <xm:sqref>D9:D33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05688E8-8151-4F20-9118-8A9A396F182F}">
          <x14:formula1>
            <xm:f>Dashboard!$A$12:$A$35</xm:f>
          </x14:formula1>
          <xm:sqref>G5 G8</xm:sqref>
        </x14:dataValidation>
        <x14:dataValidation type="list" allowBlank="1" showInputMessage="1" showErrorMessage="1" xr:uid="{D045E41A-EF9C-4DA1-9A12-D6064226DFD9}">
          <x14:formula1>
            <xm:f>Dashboard!$A$7:$A$8</xm:f>
          </x14:formula1>
          <xm:sqref>D9:D33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D90BB-AF8A-45F7-8AE5-2AF30C88D9B2}">
  <sheetPr codeName="Sheet33">
    <tabColor theme="8" tint="-0.249977111117893"/>
  </sheetPr>
  <dimension ref="A1:V117"/>
  <sheetViews>
    <sheetView showGridLines="0" rightToLeft="1" workbookViewId="0">
      <selection activeCell="A2" sqref="A2:F2"/>
    </sheetView>
  </sheetViews>
  <sheetFormatPr defaultColWidth="8.69921875" defaultRowHeight="13.2" x14ac:dyDescent="0.25"/>
  <cols>
    <col min="1" max="1" width="6.5" style="14" customWidth="1"/>
    <col min="2" max="4" width="15.19921875" style="1" customWidth="1"/>
    <col min="5" max="5" width="15.19921875" style="10" customWidth="1"/>
    <col min="6" max="6" width="15.796875" style="14" customWidth="1"/>
    <col min="7" max="7" width="5.69921875" style="1" customWidth="1"/>
    <col min="8" max="8" width="16.69921875" style="10" customWidth="1"/>
    <col min="9" max="9" width="15.8984375" style="2" customWidth="1"/>
    <col min="10" max="10" width="13.5" style="16" customWidth="1"/>
    <col min="11" max="11" width="15.3984375" style="15" customWidth="1"/>
    <col min="12" max="12" width="7.5" style="1" customWidth="1"/>
    <col min="13" max="13" width="7.59765625" style="1" customWidth="1"/>
    <col min="14" max="14" width="11" style="1" customWidth="1"/>
    <col min="15" max="15" width="9.898437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2" ht="15.75" customHeight="1" x14ac:dyDescent="0.3">
      <c r="B1" s="330"/>
      <c r="C1" s="330"/>
      <c r="D1" s="330"/>
      <c r="E1" s="330"/>
      <c r="G1" s="330"/>
      <c r="H1" s="330"/>
      <c r="I1" s="330"/>
      <c r="L1" s="9"/>
      <c r="N1" s="6"/>
      <c r="Q1" s="19"/>
      <c r="S1" s="11"/>
    </row>
    <row r="2" spans="1:22" ht="17.25" customHeight="1" x14ac:dyDescent="0.4">
      <c r="A2" s="329" t="s">
        <v>1</v>
      </c>
      <c r="B2" s="329"/>
      <c r="C2" s="329"/>
      <c r="D2" s="329"/>
      <c r="E2" s="329"/>
      <c r="F2" s="329"/>
      <c r="H2" s="37"/>
      <c r="I2" s="37"/>
      <c r="M2" s="6"/>
      <c r="O2" s="21"/>
      <c r="S2" s="2"/>
      <c r="U2" s="8"/>
    </row>
    <row r="3" spans="1:22" ht="19.5" customHeight="1" thickBot="1" x14ac:dyDescent="0.3">
      <c r="G3" s="8"/>
      <c r="H3" s="1"/>
      <c r="I3" s="1"/>
      <c r="K3" s="51"/>
      <c r="L3" s="52"/>
      <c r="M3" s="52"/>
      <c r="O3" s="22"/>
      <c r="P3" s="23"/>
      <c r="Q3" s="25"/>
      <c r="R3" s="35"/>
      <c r="T3" s="27"/>
      <c r="U3" s="27"/>
      <c r="V3" s="30"/>
    </row>
    <row r="4" spans="1:22" ht="14.4" customHeight="1" x14ac:dyDescent="0.2">
      <c r="A4" s="42"/>
      <c r="B4" s="360" t="s">
        <v>114</v>
      </c>
      <c r="C4" s="361"/>
      <c r="D4" s="361"/>
      <c r="E4" s="361"/>
      <c r="F4" s="362"/>
      <c r="H4" s="217"/>
      <c r="I4" s="218"/>
      <c r="J4" s="1"/>
      <c r="K4" s="1"/>
    </row>
    <row r="5" spans="1:22" ht="43.5" customHeight="1" thickBot="1" x14ac:dyDescent="0.25">
      <c r="A5" s="1"/>
      <c r="B5" s="363"/>
      <c r="C5" s="364"/>
      <c r="D5" s="364"/>
      <c r="E5" s="364"/>
      <c r="F5" s="365"/>
      <c r="H5" s="219"/>
      <c r="I5" s="218"/>
      <c r="J5" s="1"/>
      <c r="K5" s="1"/>
    </row>
    <row r="6" spans="1:22" ht="21.75" customHeight="1" thickBot="1" x14ac:dyDescent="0.3">
      <c r="F6" s="2"/>
      <c r="G6" s="16"/>
      <c r="H6" s="15"/>
      <c r="I6" s="1"/>
      <c r="J6" s="1"/>
      <c r="K6" s="1"/>
    </row>
    <row r="7" spans="1:22" ht="31.8" customHeight="1" thickTop="1" thickBot="1" x14ac:dyDescent="0.25">
      <c r="B7" s="138" t="s">
        <v>140</v>
      </c>
      <c r="C7" s="127" t="s">
        <v>148</v>
      </c>
      <c r="D7" s="127" t="s">
        <v>227</v>
      </c>
      <c r="E7" s="127" t="s">
        <v>228</v>
      </c>
      <c r="F7" s="129" t="s">
        <v>141</v>
      </c>
      <c r="H7" s="161" t="s">
        <v>206</v>
      </c>
      <c r="I7" s="159" t="s">
        <v>207</v>
      </c>
      <c r="J7" s="222" t="s">
        <v>247</v>
      </c>
      <c r="K7" s="1"/>
    </row>
    <row r="8" spans="1:22" ht="21.75" customHeight="1" thickTop="1" thickBot="1" x14ac:dyDescent="0.25">
      <c r="B8" s="142">
        <v>45214</v>
      </c>
      <c r="C8" s="139"/>
      <c r="D8" s="139"/>
      <c r="E8" s="139"/>
      <c r="F8" s="148" t="s">
        <v>204</v>
      </c>
      <c r="H8" s="162">
        <f>COUNTIF(F8:F116,"לא הושלם")</f>
        <v>8</v>
      </c>
      <c r="I8" s="160">
        <f>COUNTIF(F8:F116,"הושלם")</f>
        <v>8</v>
      </c>
      <c r="J8" s="221">
        <f>H8+I8</f>
        <v>16</v>
      </c>
      <c r="K8" s="1"/>
    </row>
    <row r="9" spans="1:22" ht="24" customHeight="1" thickTop="1" thickBot="1" x14ac:dyDescent="0.3">
      <c r="B9" s="142">
        <v>45215</v>
      </c>
      <c r="C9" s="139"/>
      <c r="D9" s="139"/>
      <c r="E9" s="139"/>
      <c r="F9" s="148" t="s">
        <v>205</v>
      </c>
      <c r="H9" s="15"/>
      <c r="I9" s="1"/>
      <c r="J9" s="1"/>
      <c r="K9" s="1"/>
    </row>
    <row r="10" spans="1:22" ht="15" thickTop="1" thickBot="1" x14ac:dyDescent="0.25">
      <c r="B10" s="142">
        <v>45215</v>
      </c>
      <c r="C10" s="139"/>
      <c r="D10" s="139"/>
      <c r="E10" s="139"/>
      <c r="F10" s="148" t="s">
        <v>205</v>
      </c>
      <c r="H10" s="168" t="s">
        <v>146</v>
      </c>
      <c r="I10" s="180">
        <f>I8/SUM(H8:I8)</f>
        <v>0.5</v>
      </c>
      <c r="J10" s="1"/>
      <c r="K10" s="1"/>
    </row>
    <row r="11" spans="1:22" ht="15" thickTop="1" thickBot="1" x14ac:dyDescent="0.25">
      <c r="B11" s="142">
        <v>45216</v>
      </c>
      <c r="C11" s="139"/>
      <c r="D11" s="139"/>
      <c r="E11" s="139"/>
      <c r="F11" s="148" t="s">
        <v>205</v>
      </c>
      <c r="H11" s="1"/>
      <c r="I11" s="1"/>
      <c r="J11" s="1"/>
      <c r="K11" s="1"/>
    </row>
    <row r="12" spans="1:22" ht="15" thickTop="1" thickBot="1" x14ac:dyDescent="0.3">
      <c r="B12" s="142">
        <v>45217</v>
      </c>
      <c r="C12" s="139"/>
      <c r="D12" s="139"/>
      <c r="E12" s="139"/>
      <c r="F12" s="148" t="s">
        <v>205</v>
      </c>
      <c r="H12" s="153"/>
      <c r="I12" s="153"/>
      <c r="J12" s="208"/>
    </row>
    <row r="13" spans="1:22" ht="15" thickTop="1" thickBot="1" x14ac:dyDescent="0.3">
      <c r="B13" s="142">
        <v>45218</v>
      </c>
      <c r="C13" s="139"/>
      <c r="D13" s="139"/>
      <c r="E13" s="139"/>
      <c r="F13" s="148" t="s">
        <v>205</v>
      </c>
      <c r="I13" s="153"/>
      <c r="J13" s="208"/>
    </row>
    <row r="14" spans="1:22" ht="15" thickTop="1" thickBot="1" x14ac:dyDescent="0.3">
      <c r="B14" s="142">
        <v>45219</v>
      </c>
      <c r="C14" s="139"/>
      <c r="D14" s="139"/>
      <c r="E14" s="139"/>
      <c r="F14" s="148" t="s">
        <v>205</v>
      </c>
      <c r="H14" s="153"/>
      <c r="I14" s="153"/>
      <c r="J14" s="208"/>
    </row>
    <row r="15" spans="1:22" ht="15" thickTop="1" thickBot="1" x14ac:dyDescent="0.3">
      <c r="B15" s="142">
        <v>45220</v>
      </c>
      <c r="C15" s="139"/>
      <c r="D15" s="139"/>
      <c r="E15" s="139"/>
      <c r="F15" s="149" t="s">
        <v>205</v>
      </c>
      <c r="I15" s="153"/>
      <c r="J15" s="208"/>
    </row>
    <row r="16" spans="1:22" ht="15" thickTop="1" thickBot="1" x14ac:dyDescent="0.3">
      <c r="B16" s="142">
        <v>45221</v>
      </c>
      <c r="C16" s="139"/>
      <c r="D16" s="139"/>
      <c r="E16" s="139"/>
      <c r="F16" s="149" t="s">
        <v>204</v>
      </c>
      <c r="G16" s="2"/>
      <c r="H16" s="1"/>
      <c r="I16" s="1"/>
    </row>
    <row r="17" spans="2:9" ht="15" thickTop="1" thickBot="1" x14ac:dyDescent="0.3">
      <c r="B17" s="142">
        <v>45222</v>
      </c>
      <c r="C17" s="139"/>
      <c r="D17" s="139"/>
      <c r="E17" s="139"/>
      <c r="F17" s="149" t="s">
        <v>204</v>
      </c>
      <c r="G17" s="2"/>
      <c r="H17" s="1"/>
      <c r="I17" s="1"/>
    </row>
    <row r="18" spans="2:9" ht="15" thickTop="1" thickBot="1" x14ac:dyDescent="0.3">
      <c r="B18" s="142">
        <v>45223</v>
      </c>
      <c r="C18" s="139"/>
      <c r="D18" s="139"/>
      <c r="E18" s="139"/>
      <c r="F18" s="149" t="s">
        <v>204</v>
      </c>
      <c r="G18" s="2"/>
      <c r="H18" s="1"/>
      <c r="I18" s="1"/>
    </row>
    <row r="19" spans="2:9" ht="15" thickTop="1" thickBot="1" x14ac:dyDescent="0.3">
      <c r="B19" s="142">
        <v>45224</v>
      </c>
      <c r="C19" s="139"/>
      <c r="D19" s="139"/>
      <c r="E19" s="139"/>
      <c r="F19" s="149" t="s">
        <v>204</v>
      </c>
      <c r="G19" s="2"/>
      <c r="H19" s="1"/>
      <c r="I19" s="1"/>
    </row>
    <row r="20" spans="2:9" ht="15" thickTop="1" thickBot="1" x14ac:dyDescent="0.3">
      <c r="B20" s="142">
        <v>45225</v>
      </c>
      <c r="C20" s="139"/>
      <c r="D20" s="139"/>
      <c r="E20" s="139"/>
      <c r="F20" s="149" t="s">
        <v>204</v>
      </c>
      <c r="G20" s="2"/>
      <c r="H20" s="1"/>
      <c r="I20" s="1"/>
    </row>
    <row r="21" spans="2:9" ht="15" thickTop="1" thickBot="1" x14ac:dyDescent="0.3">
      <c r="B21" s="142">
        <v>45226</v>
      </c>
      <c r="C21" s="139"/>
      <c r="D21" s="139"/>
      <c r="E21" s="139"/>
      <c r="F21" s="149" t="s">
        <v>204</v>
      </c>
      <c r="G21" s="2"/>
      <c r="H21" s="1"/>
      <c r="I21" s="1"/>
    </row>
    <row r="22" spans="2:9" ht="15" thickTop="1" thickBot="1" x14ac:dyDescent="0.3">
      <c r="B22" s="142">
        <v>45227</v>
      </c>
      <c r="C22" s="139"/>
      <c r="D22" s="139"/>
      <c r="E22" s="139"/>
      <c r="F22" s="149" t="s">
        <v>204</v>
      </c>
      <c r="G22" s="2"/>
      <c r="H22" s="1"/>
      <c r="I22" s="1"/>
    </row>
    <row r="23" spans="2:9" ht="15" thickTop="1" thickBot="1" x14ac:dyDescent="0.3">
      <c r="B23" s="142">
        <v>45228</v>
      </c>
      <c r="C23" s="139"/>
      <c r="D23" s="139"/>
      <c r="E23" s="139"/>
      <c r="F23" s="149" t="s">
        <v>205</v>
      </c>
      <c r="G23" s="2"/>
      <c r="H23" s="1"/>
      <c r="I23" s="1"/>
    </row>
    <row r="24" spans="2:9" ht="15" thickTop="1" thickBot="1" x14ac:dyDescent="0.3">
      <c r="B24" s="142">
        <v>45229</v>
      </c>
      <c r="C24" s="139"/>
      <c r="D24" s="139"/>
      <c r="E24" s="139"/>
      <c r="F24" s="149"/>
      <c r="G24" s="2"/>
      <c r="H24" s="1"/>
      <c r="I24" s="1"/>
    </row>
    <row r="25" spans="2:9" ht="15" thickTop="1" thickBot="1" x14ac:dyDescent="0.3">
      <c r="B25" s="142">
        <v>45230</v>
      </c>
      <c r="C25" s="139"/>
      <c r="D25" s="139"/>
      <c r="E25" s="139"/>
      <c r="F25" s="149"/>
      <c r="G25" s="2"/>
      <c r="H25" s="1"/>
      <c r="I25" s="1"/>
    </row>
    <row r="26" spans="2:9" ht="15" thickTop="1" thickBot="1" x14ac:dyDescent="0.3">
      <c r="B26" s="142">
        <v>45231</v>
      </c>
      <c r="C26" s="139"/>
      <c r="D26" s="139"/>
      <c r="E26" s="139"/>
      <c r="F26" s="149"/>
      <c r="G26" s="2"/>
      <c r="H26" s="1"/>
      <c r="I26" s="1"/>
    </row>
    <row r="27" spans="2:9" ht="15" thickTop="1" thickBot="1" x14ac:dyDescent="0.3">
      <c r="B27" s="142">
        <v>45232</v>
      </c>
      <c r="C27" s="139"/>
      <c r="D27" s="139"/>
      <c r="E27" s="139"/>
      <c r="F27" s="149"/>
      <c r="G27" s="2"/>
      <c r="H27" s="1"/>
      <c r="I27" s="1"/>
    </row>
    <row r="28" spans="2:9" ht="15" thickTop="1" thickBot="1" x14ac:dyDescent="0.3">
      <c r="B28" s="142">
        <v>45233</v>
      </c>
      <c r="C28" s="139"/>
      <c r="D28" s="139"/>
      <c r="E28" s="139"/>
      <c r="F28" s="149"/>
      <c r="G28" s="2"/>
      <c r="H28" s="1"/>
      <c r="I28" s="1"/>
    </row>
    <row r="29" spans="2:9" ht="15" thickTop="1" thickBot="1" x14ac:dyDescent="0.3">
      <c r="B29" s="142">
        <v>45234</v>
      </c>
      <c r="C29" s="139"/>
      <c r="D29" s="139"/>
      <c r="E29" s="139"/>
      <c r="F29" s="149"/>
      <c r="G29" s="2"/>
      <c r="H29" s="1"/>
      <c r="I29" s="1"/>
    </row>
    <row r="30" spans="2:9" ht="15" thickTop="1" thickBot="1" x14ac:dyDescent="0.3">
      <c r="B30" s="142">
        <v>45235</v>
      </c>
      <c r="C30" s="139"/>
      <c r="D30" s="139"/>
      <c r="E30" s="139"/>
      <c r="F30" s="149"/>
      <c r="G30" s="2"/>
      <c r="H30" s="1"/>
      <c r="I30" s="1"/>
    </row>
    <row r="31" spans="2:9" ht="15" thickTop="1" thickBot="1" x14ac:dyDescent="0.3">
      <c r="B31" s="142">
        <v>45236</v>
      </c>
      <c r="C31" s="139"/>
      <c r="D31" s="139"/>
      <c r="E31" s="139"/>
      <c r="F31" s="149"/>
      <c r="G31" s="2"/>
      <c r="H31" s="1"/>
      <c r="I31" s="1"/>
    </row>
    <row r="32" spans="2:9" ht="15" thickTop="1" thickBot="1" x14ac:dyDescent="0.3">
      <c r="B32" s="142">
        <v>45237</v>
      </c>
      <c r="C32" s="139"/>
      <c r="D32" s="139"/>
      <c r="E32" s="139"/>
      <c r="F32" s="149"/>
      <c r="G32" s="2"/>
      <c r="H32" s="1"/>
      <c r="I32" s="1"/>
    </row>
    <row r="33" spans="2:9" ht="15" thickTop="1" thickBot="1" x14ac:dyDescent="0.3">
      <c r="B33" s="142">
        <v>45238</v>
      </c>
      <c r="C33" s="139"/>
      <c r="D33" s="139"/>
      <c r="E33" s="139"/>
      <c r="F33" s="149"/>
      <c r="G33" s="2"/>
      <c r="H33" s="1"/>
      <c r="I33" s="1"/>
    </row>
    <row r="34" spans="2:9" ht="15" thickTop="1" thickBot="1" x14ac:dyDescent="0.3">
      <c r="B34" s="142">
        <v>45239</v>
      </c>
      <c r="C34" s="139"/>
      <c r="D34" s="139"/>
      <c r="E34" s="139"/>
      <c r="F34" s="149"/>
      <c r="G34" s="2"/>
      <c r="H34" s="1"/>
      <c r="I34" s="1"/>
    </row>
    <row r="35" spans="2:9" ht="15" thickTop="1" thickBot="1" x14ac:dyDescent="0.3">
      <c r="B35" s="142">
        <v>45240</v>
      </c>
      <c r="C35" s="139"/>
      <c r="D35" s="139"/>
      <c r="E35" s="139"/>
      <c r="F35" s="149"/>
      <c r="G35" s="2"/>
      <c r="H35" s="1"/>
      <c r="I35" s="1"/>
    </row>
    <row r="36" spans="2:9" ht="15" thickTop="1" thickBot="1" x14ac:dyDescent="0.3">
      <c r="B36" s="142">
        <v>45241</v>
      </c>
      <c r="C36" s="139"/>
      <c r="D36" s="139"/>
      <c r="E36" s="139"/>
      <c r="F36" s="149"/>
      <c r="G36" s="2"/>
      <c r="H36" s="1"/>
      <c r="I36" s="1"/>
    </row>
    <row r="37" spans="2:9" ht="15" thickTop="1" thickBot="1" x14ac:dyDescent="0.3">
      <c r="B37" s="142">
        <v>45242</v>
      </c>
      <c r="C37" s="139"/>
      <c r="D37" s="139"/>
      <c r="E37" s="139"/>
      <c r="F37" s="149"/>
      <c r="G37" s="2"/>
      <c r="H37" s="1"/>
      <c r="I37" s="1"/>
    </row>
    <row r="38" spans="2:9" ht="15" thickTop="1" thickBot="1" x14ac:dyDescent="0.3">
      <c r="B38" s="142">
        <v>45243</v>
      </c>
      <c r="C38" s="139"/>
      <c r="D38" s="139"/>
      <c r="E38" s="139"/>
      <c r="F38" s="149"/>
      <c r="G38" s="2"/>
      <c r="H38" s="1"/>
      <c r="I38" s="1"/>
    </row>
    <row r="39" spans="2:9" ht="15" thickTop="1" thickBot="1" x14ac:dyDescent="0.3">
      <c r="B39" s="142">
        <v>45244</v>
      </c>
      <c r="C39" s="139"/>
      <c r="D39" s="139"/>
      <c r="E39" s="139"/>
      <c r="F39" s="149"/>
      <c r="G39" s="2"/>
      <c r="H39" s="1"/>
      <c r="I39" s="1"/>
    </row>
    <row r="40" spans="2:9" ht="15" thickTop="1" thickBot="1" x14ac:dyDescent="0.3">
      <c r="B40" s="142">
        <v>45245</v>
      </c>
      <c r="C40" s="139"/>
      <c r="D40" s="139"/>
      <c r="E40" s="139"/>
      <c r="F40" s="149"/>
      <c r="G40" s="2"/>
      <c r="H40" s="1"/>
      <c r="I40" s="1"/>
    </row>
    <row r="41" spans="2:9" ht="15" thickTop="1" thickBot="1" x14ac:dyDescent="0.3">
      <c r="B41" s="142">
        <v>45246</v>
      </c>
      <c r="C41" s="139"/>
      <c r="D41" s="139"/>
      <c r="E41" s="139"/>
      <c r="F41" s="149"/>
      <c r="G41" s="2"/>
      <c r="H41" s="1"/>
      <c r="I41" s="1"/>
    </row>
    <row r="42" spans="2:9" ht="15" thickTop="1" thickBot="1" x14ac:dyDescent="0.3">
      <c r="B42" s="142">
        <v>45247</v>
      </c>
      <c r="C42" s="139"/>
      <c r="D42" s="139"/>
      <c r="E42" s="139"/>
      <c r="F42" s="149"/>
      <c r="G42" s="2"/>
      <c r="H42" s="1"/>
      <c r="I42" s="1"/>
    </row>
    <row r="43" spans="2:9" ht="15" thickTop="1" thickBot="1" x14ac:dyDescent="0.3">
      <c r="B43" s="142">
        <v>45248</v>
      </c>
      <c r="C43" s="139"/>
      <c r="D43" s="139"/>
      <c r="E43" s="139"/>
      <c r="F43" s="149"/>
      <c r="G43" s="2"/>
      <c r="H43" s="1"/>
      <c r="I43" s="1"/>
    </row>
    <row r="44" spans="2:9" ht="15" thickTop="1" thickBot="1" x14ac:dyDescent="0.3">
      <c r="B44" s="142">
        <v>45249</v>
      </c>
      <c r="C44" s="139"/>
      <c r="D44" s="139"/>
      <c r="E44" s="139"/>
      <c r="F44" s="149"/>
      <c r="G44" s="2"/>
      <c r="H44" s="1"/>
      <c r="I44" s="1"/>
    </row>
    <row r="45" spans="2:9" ht="15" thickTop="1" thickBot="1" x14ac:dyDescent="0.3">
      <c r="B45" s="142">
        <v>45250</v>
      </c>
      <c r="C45" s="139"/>
      <c r="D45" s="139"/>
      <c r="E45" s="139"/>
      <c r="F45" s="149"/>
      <c r="G45" s="2"/>
      <c r="H45" s="1"/>
      <c r="I45" s="1"/>
    </row>
    <row r="46" spans="2:9" ht="15" thickTop="1" thickBot="1" x14ac:dyDescent="0.3">
      <c r="B46" s="142">
        <v>45251</v>
      </c>
      <c r="C46" s="139"/>
      <c r="D46" s="139"/>
      <c r="E46" s="139"/>
      <c r="F46" s="149"/>
      <c r="G46" s="2"/>
      <c r="H46" s="1"/>
      <c r="I46" s="1"/>
    </row>
    <row r="47" spans="2:9" ht="15" thickTop="1" thickBot="1" x14ac:dyDescent="0.3">
      <c r="B47" s="142">
        <v>45252</v>
      </c>
      <c r="C47" s="139"/>
      <c r="D47" s="139"/>
      <c r="E47" s="139"/>
      <c r="F47" s="149"/>
      <c r="G47" s="2"/>
      <c r="H47" s="1"/>
      <c r="I47" s="1"/>
    </row>
    <row r="48" spans="2:9" ht="15" thickTop="1" thickBot="1" x14ac:dyDescent="0.3">
      <c r="B48" s="142">
        <v>45253</v>
      </c>
      <c r="C48" s="139"/>
      <c r="D48" s="139"/>
      <c r="E48" s="139"/>
      <c r="F48" s="149"/>
      <c r="G48" s="2"/>
      <c r="H48" s="1"/>
      <c r="I48" s="1"/>
    </row>
    <row r="49" spans="2:9" ht="15" thickTop="1" thickBot="1" x14ac:dyDescent="0.3">
      <c r="B49" s="142">
        <v>45254</v>
      </c>
      <c r="C49" s="139"/>
      <c r="D49" s="139"/>
      <c r="E49" s="139"/>
      <c r="F49" s="149"/>
      <c r="G49" s="2"/>
      <c r="H49" s="1"/>
      <c r="I49" s="1"/>
    </row>
    <row r="50" spans="2:9" ht="15" thickTop="1" thickBot="1" x14ac:dyDescent="0.3">
      <c r="B50" s="142">
        <v>45255</v>
      </c>
      <c r="C50" s="139"/>
      <c r="D50" s="139"/>
      <c r="E50" s="139"/>
      <c r="F50" s="149"/>
      <c r="G50" s="2"/>
      <c r="H50" s="1"/>
      <c r="I50" s="1"/>
    </row>
    <row r="51" spans="2:9" ht="15" thickTop="1" thickBot="1" x14ac:dyDescent="0.3">
      <c r="B51" s="142">
        <v>45256</v>
      </c>
      <c r="C51" s="139"/>
      <c r="D51" s="139"/>
      <c r="E51" s="139"/>
      <c r="F51" s="149"/>
      <c r="G51" s="2"/>
      <c r="H51" s="1"/>
      <c r="I51" s="1"/>
    </row>
    <row r="52" spans="2:9" ht="15" thickTop="1" thickBot="1" x14ac:dyDescent="0.3">
      <c r="B52" s="142">
        <v>45257</v>
      </c>
      <c r="C52" s="139"/>
      <c r="D52" s="139"/>
      <c r="E52" s="139"/>
      <c r="F52" s="149"/>
      <c r="G52" s="2"/>
      <c r="H52" s="1"/>
      <c r="I52" s="1"/>
    </row>
    <row r="53" spans="2:9" ht="15" thickTop="1" thickBot="1" x14ac:dyDescent="0.3">
      <c r="B53" s="142">
        <v>45258</v>
      </c>
      <c r="C53" s="139"/>
      <c r="D53" s="139"/>
      <c r="E53" s="139"/>
      <c r="F53" s="149"/>
      <c r="G53" s="2"/>
      <c r="H53" s="1"/>
      <c r="I53" s="1"/>
    </row>
    <row r="54" spans="2:9" ht="15" thickTop="1" thickBot="1" x14ac:dyDescent="0.3">
      <c r="B54" s="142">
        <v>45259</v>
      </c>
      <c r="C54" s="139"/>
      <c r="D54" s="139"/>
      <c r="E54" s="139"/>
      <c r="F54" s="149"/>
      <c r="G54" s="2"/>
      <c r="H54" s="1"/>
      <c r="I54" s="1"/>
    </row>
    <row r="55" spans="2:9" ht="15" thickTop="1" thickBot="1" x14ac:dyDescent="0.3">
      <c r="B55" s="142">
        <v>45260</v>
      </c>
      <c r="C55" s="139"/>
      <c r="D55" s="139"/>
      <c r="E55" s="139"/>
      <c r="F55" s="149"/>
      <c r="G55" s="2"/>
      <c r="H55" s="1"/>
      <c r="I55" s="1"/>
    </row>
    <row r="56" spans="2:9" ht="15" thickTop="1" thickBot="1" x14ac:dyDescent="0.3">
      <c r="B56" s="142">
        <v>45261</v>
      </c>
      <c r="C56" s="139"/>
      <c r="D56" s="139"/>
      <c r="E56" s="139"/>
      <c r="F56" s="149"/>
      <c r="G56" s="2"/>
      <c r="H56" s="1"/>
      <c r="I56" s="1"/>
    </row>
    <row r="57" spans="2:9" ht="15" thickTop="1" thickBot="1" x14ac:dyDescent="0.3">
      <c r="B57" s="142">
        <v>45262</v>
      </c>
      <c r="C57" s="139"/>
      <c r="D57" s="139"/>
      <c r="E57" s="139"/>
      <c r="F57" s="149"/>
      <c r="G57" s="2"/>
      <c r="H57" s="1"/>
      <c r="I57" s="1"/>
    </row>
    <row r="58" spans="2:9" ht="15" thickTop="1" thickBot="1" x14ac:dyDescent="0.3">
      <c r="B58" s="142">
        <v>45263</v>
      </c>
      <c r="C58" s="139"/>
      <c r="D58" s="139"/>
      <c r="E58" s="139"/>
      <c r="F58" s="149"/>
      <c r="G58" s="2"/>
      <c r="H58" s="1"/>
      <c r="I58" s="1"/>
    </row>
    <row r="59" spans="2:9" ht="15" thickTop="1" thickBot="1" x14ac:dyDescent="0.3">
      <c r="B59" s="142">
        <v>45264</v>
      </c>
      <c r="C59" s="139"/>
      <c r="D59" s="139"/>
      <c r="E59" s="139"/>
      <c r="F59" s="149"/>
      <c r="G59" s="2"/>
      <c r="H59" s="1"/>
      <c r="I59" s="1"/>
    </row>
    <row r="60" spans="2:9" ht="15" thickTop="1" thickBot="1" x14ac:dyDescent="0.3">
      <c r="B60" s="142">
        <v>45265</v>
      </c>
      <c r="C60" s="139"/>
      <c r="D60" s="139"/>
      <c r="E60" s="139"/>
      <c r="F60" s="149"/>
      <c r="G60" s="2"/>
      <c r="H60" s="1"/>
      <c r="I60" s="1"/>
    </row>
    <row r="61" spans="2:9" ht="15" thickTop="1" thickBot="1" x14ac:dyDescent="0.3">
      <c r="B61" s="142">
        <v>45266</v>
      </c>
      <c r="C61" s="139"/>
      <c r="D61" s="139"/>
      <c r="E61" s="139"/>
      <c r="F61" s="149"/>
      <c r="G61" s="2"/>
      <c r="H61" s="1"/>
      <c r="I61" s="1"/>
    </row>
    <row r="62" spans="2:9" ht="15" thickTop="1" thickBot="1" x14ac:dyDescent="0.3">
      <c r="B62" s="142">
        <v>45267</v>
      </c>
      <c r="C62" s="139"/>
      <c r="D62" s="139"/>
      <c r="E62" s="139"/>
      <c r="F62" s="149"/>
      <c r="G62" s="2"/>
      <c r="H62" s="1"/>
      <c r="I62" s="1"/>
    </row>
    <row r="63" spans="2:9" ht="15" thickTop="1" thickBot="1" x14ac:dyDescent="0.3">
      <c r="B63" s="142">
        <v>45268</v>
      </c>
      <c r="C63" s="139"/>
      <c r="D63" s="139"/>
      <c r="E63" s="139"/>
      <c r="F63" s="149"/>
      <c r="G63" s="2"/>
      <c r="H63" s="1"/>
      <c r="I63" s="1"/>
    </row>
    <row r="64" spans="2:9" ht="15" thickTop="1" thickBot="1" x14ac:dyDescent="0.3">
      <c r="B64" s="142">
        <v>45269</v>
      </c>
      <c r="C64" s="139"/>
      <c r="D64" s="139"/>
      <c r="E64" s="139"/>
      <c r="F64" s="149"/>
      <c r="G64" s="2"/>
      <c r="H64" s="1"/>
      <c r="I64" s="1"/>
    </row>
    <row r="65" spans="2:9" ht="15" thickTop="1" thickBot="1" x14ac:dyDescent="0.3">
      <c r="B65" s="142">
        <v>45270</v>
      </c>
      <c r="C65" s="139"/>
      <c r="D65" s="139"/>
      <c r="E65" s="139"/>
      <c r="F65" s="149"/>
      <c r="G65" s="2"/>
      <c r="H65" s="1"/>
      <c r="I65" s="1"/>
    </row>
    <row r="66" spans="2:9" ht="15" thickTop="1" thickBot="1" x14ac:dyDescent="0.3">
      <c r="B66" s="142">
        <v>45271</v>
      </c>
      <c r="C66" s="139"/>
      <c r="D66" s="139"/>
      <c r="E66" s="139"/>
      <c r="F66" s="149"/>
      <c r="G66" s="2"/>
      <c r="H66" s="1"/>
      <c r="I66" s="1"/>
    </row>
    <row r="67" spans="2:9" ht="15" thickTop="1" thickBot="1" x14ac:dyDescent="0.3">
      <c r="B67" s="142">
        <v>45272</v>
      </c>
      <c r="C67" s="139"/>
      <c r="D67" s="139"/>
      <c r="E67" s="139"/>
      <c r="F67" s="149"/>
      <c r="G67" s="2"/>
      <c r="H67" s="1"/>
      <c r="I67" s="1"/>
    </row>
    <row r="68" spans="2:9" ht="15" thickTop="1" thickBot="1" x14ac:dyDescent="0.3">
      <c r="B68" s="142">
        <v>45273</v>
      </c>
      <c r="C68" s="139"/>
      <c r="D68" s="139"/>
      <c r="E68" s="139"/>
      <c r="F68" s="149"/>
      <c r="G68" s="2"/>
      <c r="H68" s="1"/>
      <c r="I68" s="1"/>
    </row>
    <row r="69" spans="2:9" ht="15" thickTop="1" thickBot="1" x14ac:dyDescent="0.3">
      <c r="B69" s="142">
        <v>45274</v>
      </c>
      <c r="C69" s="139"/>
      <c r="D69" s="139"/>
      <c r="E69" s="139"/>
      <c r="F69" s="149"/>
      <c r="G69" s="2"/>
      <c r="H69" s="1"/>
      <c r="I69" s="1"/>
    </row>
    <row r="70" spans="2:9" ht="15" thickTop="1" thickBot="1" x14ac:dyDescent="0.3">
      <c r="B70" s="142">
        <v>45275</v>
      </c>
      <c r="C70" s="139"/>
      <c r="D70" s="139"/>
      <c r="E70" s="139"/>
      <c r="F70" s="149"/>
      <c r="G70" s="2"/>
      <c r="H70" s="1"/>
      <c r="I70" s="1"/>
    </row>
    <row r="71" spans="2:9" ht="15" thickTop="1" thickBot="1" x14ac:dyDescent="0.3">
      <c r="B71" s="142">
        <v>45276</v>
      </c>
      <c r="C71" s="139"/>
      <c r="D71" s="139"/>
      <c r="E71" s="139"/>
      <c r="F71" s="149"/>
      <c r="G71" s="2"/>
      <c r="H71" s="1"/>
      <c r="I71" s="1"/>
    </row>
    <row r="72" spans="2:9" ht="15" thickTop="1" thickBot="1" x14ac:dyDescent="0.3">
      <c r="B72" s="142">
        <v>45277</v>
      </c>
      <c r="C72" s="139"/>
      <c r="D72" s="139"/>
      <c r="E72" s="139"/>
      <c r="F72" s="149"/>
      <c r="G72" s="2"/>
      <c r="H72" s="1"/>
      <c r="I72" s="1"/>
    </row>
    <row r="73" spans="2:9" ht="15" thickTop="1" thickBot="1" x14ac:dyDescent="0.3">
      <c r="B73" s="142">
        <v>45278</v>
      </c>
      <c r="C73" s="139"/>
      <c r="D73" s="139"/>
      <c r="E73" s="139"/>
      <c r="F73" s="149"/>
      <c r="G73" s="2"/>
      <c r="H73" s="1"/>
      <c r="I73" s="1"/>
    </row>
    <row r="74" spans="2:9" ht="15" thickTop="1" thickBot="1" x14ac:dyDescent="0.3">
      <c r="B74" s="142">
        <v>45279</v>
      </c>
      <c r="C74" s="139"/>
      <c r="D74" s="139"/>
      <c r="E74" s="139"/>
      <c r="F74" s="149"/>
      <c r="G74" s="2"/>
      <c r="H74" s="1"/>
      <c r="I74" s="1"/>
    </row>
    <row r="75" spans="2:9" ht="15" thickTop="1" thickBot="1" x14ac:dyDescent="0.3">
      <c r="B75" s="142">
        <v>45280</v>
      </c>
      <c r="C75" s="139"/>
      <c r="D75" s="139"/>
      <c r="E75" s="139"/>
      <c r="F75" s="149"/>
      <c r="G75" s="2"/>
      <c r="H75" s="1"/>
      <c r="I75" s="1"/>
    </row>
    <row r="76" spans="2:9" ht="15" thickTop="1" thickBot="1" x14ac:dyDescent="0.3">
      <c r="B76" s="142">
        <v>45281</v>
      </c>
      <c r="C76" s="139"/>
      <c r="D76" s="139"/>
      <c r="E76" s="139"/>
      <c r="F76" s="149"/>
      <c r="G76" s="2"/>
      <c r="H76" s="1"/>
      <c r="I76" s="1"/>
    </row>
    <row r="77" spans="2:9" ht="15" thickTop="1" thickBot="1" x14ac:dyDescent="0.3">
      <c r="B77" s="142">
        <v>45282</v>
      </c>
      <c r="C77" s="139"/>
      <c r="D77" s="139"/>
      <c r="E77" s="139"/>
      <c r="F77" s="149"/>
      <c r="G77" s="2"/>
      <c r="H77" s="1"/>
      <c r="I77" s="1"/>
    </row>
    <row r="78" spans="2:9" ht="15" thickTop="1" thickBot="1" x14ac:dyDescent="0.3">
      <c r="B78" s="142">
        <v>45283</v>
      </c>
      <c r="C78" s="139"/>
      <c r="D78" s="139"/>
      <c r="E78" s="139"/>
      <c r="F78" s="149"/>
      <c r="G78" s="2"/>
      <c r="H78" s="1"/>
      <c r="I78" s="1"/>
    </row>
    <row r="79" spans="2:9" ht="15" thickTop="1" thickBot="1" x14ac:dyDescent="0.3">
      <c r="B79" s="142">
        <v>45284</v>
      </c>
      <c r="C79" s="139"/>
      <c r="D79" s="139"/>
      <c r="E79" s="139"/>
      <c r="F79" s="149"/>
      <c r="G79" s="2"/>
      <c r="H79" s="1"/>
      <c r="I79" s="1"/>
    </row>
    <row r="80" spans="2:9" ht="15" thickTop="1" thickBot="1" x14ac:dyDescent="0.3">
      <c r="B80" s="142">
        <v>45285</v>
      </c>
      <c r="C80" s="139"/>
      <c r="D80" s="139"/>
      <c r="E80" s="139"/>
      <c r="F80" s="149"/>
      <c r="G80" s="2"/>
      <c r="H80" s="1"/>
      <c r="I80" s="1"/>
    </row>
    <row r="81" spans="2:9" ht="15" thickTop="1" thickBot="1" x14ac:dyDescent="0.3">
      <c r="B81" s="142">
        <v>45286</v>
      </c>
      <c r="C81" s="139"/>
      <c r="D81" s="139"/>
      <c r="E81" s="139"/>
      <c r="F81" s="149"/>
      <c r="G81" s="2"/>
      <c r="H81" s="1"/>
      <c r="I81" s="1"/>
    </row>
    <row r="82" spans="2:9" ht="15" thickTop="1" thickBot="1" x14ac:dyDescent="0.3">
      <c r="B82" s="142">
        <v>45287</v>
      </c>
      <c r="C82" s="139"/>
      <c r="D82" s="139"/>
      <c r="E82" s="139"/>
      <c r="F82" s="149"/>
      <c r="G82" s="2"/>
      <c r="H82" s="1"/>
      <c r="I82" s="1"/>
    </row>
    <row r="83" spans="2:9" ht="15" thickTop="1" thickBot="1" x14ac:dyDescent="0.3">
      <c r="B83" s="142">
        <v>45288</v>
      </c>
      <c r="C83" s="139"/>
      <c r="D83" s="139"/>
      <c r="E83" s="139"/>
      <c r="F83" s="149"/>
      <c r="G83" s="2"/>
      <c r="H83" s="1"/>
      <c r="I83" s="1"/>
    </row>
    <row r="84" spans="2:9" ht="15" thickTop="1" thickBot="1" x14ac:dyDescent="0.3">
      <c r="B84" s="142">
        <v>45289</v>
      </c>
      <c r="C84" s="139"/>
      <c r="D84" s="139"/>
      <c r="E84" s="139"/>
      <c r="F84" s="149"/>
      <c r="G84" s="2"/>
      <c r="H84" s="1"/>
      <c r="I84" s="1"/>
    </row>
    <row r="85" spans="2:9" ht="15" thickTop="1" thickBot="1" x14ac:dyDescent="0.3">
      <c r="B85" s="142">
        <v>45290</v>
      </c>
      <c r="C85" s="139"/>
      <c r="D85" s="139"/>
      <c r="E85" s="139"/>
      <c r="F85" s="149"/>
      <c r="G85" s="2"/>
      <c r="H85" s="1"/>
      <c r="I85" s="1"/>
    </row>
    <row r="86" spans="2:9" ht="15" thickTop="1" thickBot="1" x14ac:dyDescent="0.3">
      <c r="B86" s="142">
        <v>45291</v>
      </c>
      <c r="C86" s="139"/>
      <c r="D86" s="139"/>
      <c r="E86" s="139"/>
      <c r="F86" s="149"/>
      <c r="G86" s="2"/>
      <c r="H86" s="1"/>
      <c r="I86" s="1"/>
    </row>
    <row r="87" spans="2:9" ht="15" thickTop="1" thickBot="1" x14ac:dyDescent="0.3">
      <c r="B87" s="142">
        <v>45292</v>
      </c>
      <c r="C87" s="139"/>
      <c r="D87" s="139"/>
      <c r="E87" s="139"/>
      <c r="F87" s="149"/>
      <c r="G87" s="2"/>
      <c r="H87" s="1"/>
      <c r="I87" s="1"/>
    </row>
    <row r="88" spans="2:9" ht="15" thickTop="1" thickBot="1" x14ac:dyDescent="0.3">
      <c r="B88" s="142">
        <v>45293</v>
      </c>
      <c r="C88" s="139"/>
      <c r="D88" s="139"/>
      <c r="E88" s="139"/>
      <c r="F88" s="149"/>
      <c r="G88" s="2"/>
      <c r="H88" s="1"/>
      <c r="I88" s="1"/>
    </row>
    <row r="89" spans="2:9" ht="15" thickTop="1" thickBot="1" x14ac:dyDescent="0.3">
      <c r="B89" s="142">
        <v>45294</v>
      </c>
      <c r="C89" s="139"/>
      <c r="D89" s="139"/>
      <c r="E89" s="139"/>
      <c r="F89" s="149"/>
      <c r="G89" s="2"/>
      <c r="H89" s="1"/>
      <c r="I89" s="1"/>
    </row>
    <row r="90" spans="2:9" ht="15" thickTop="1" thickBot="1" x14ac:dyDescent="0.3">
      <c r="B90" s="142">
        <v>45295</v>
      </c>
      <c r="C90" s="139"/>
      <c r="D90" s="139"/>
      <c r="E90" s="139"/>
      <c r="F90" s="149"/>
      <c r="G90" s="2"/>
      <c r="H90" s="1"/>
      <c r="I90" s="1"/>
    </row>
    <row r="91" spans="2:9" ht="15" thickTop="1" thickBot="1" x14ac:dyDescent="0.3">
      <c r="B91" s="142">
        <v>45296</v>
      </c>
      <c r="C91" s="139"/>
      <c r="D91" s="139"/>
      <c r="E91" s="139"/>
      <c r="F91" s="149"/>
      <c r="G91" s="2"/>
      <c r="H91" s="1"/>
      <c r="I91" s="1"/>
    </row>
    <row r="92" spans="2:9" ht="15" thickTop="1" thickBot="1" x14ac:dyDescent="0.3">
      <c r="B92" s="142">
        <v>45297</v>
      </c>
      <c r="C92" s="139"/>
      <c r="D92" s="139"/>
      <c r="E92" s="139"/>
      <c r="F92" s="149"/>
      <c r="G92" s="2"/>
      <c r="H92" s="1"/>
      <c r="I92" s="1"/>
    </row>
    <row r="93" spans="2:9" ht="15" thickTop="1" thickBot="1" x14ac:dyDescent="0.3">
      <c r="B93" s="142">
        <v>45298</v>
      </c>
      <c r="C93" s="139"/>
      <c r="D93" s="139"/>
      <c r="E93" s="139"/>
      <c r="F93" s="149"/>
      <c r="G93" s="2"/>
      <c r="H93" s="1"/>
      <c r="I93" s="1"/>
    </row>
    <row r="94" spans="2:9" ht="15" thickTop="1" thickBot="1" x14ac:dyDescent="0.3">
      <c r="B94" s="142">
        <v>45299</v>
      </c>
      <c r="C94" s="139"/>
      <c r="D94" s="139"/>
      <c r="E94" s="139"/>
      <c r="F94" s="149"/>
      <c r="G94" s="2"/>
      <c r="H94" s="1"/>
      <c r="I94" s="1"/>
    </row>
    <row r="95" spans="2:9" ht="15" thickTop="1" thickBot="1" x14ac:dyDescent="0.3">
      <c r="B95" s="142">
        <v>45300</v>
      </c>
      <c r="C95" s="139"/>
      <c r="D95" s="139"/>
      <c r="E95" s="139"/>
      <c r="F95" s="149"/>
      <c r="G95" s="2"/>
      <c r="H95" s="1"/>
      <c r="I95" s="1"/>
    </row>
    <row r="96" spans="2:9" ht="15" thickTop="1" thickBot="1" x14ac:dyDescent="0.3">
      <c r="B96" s="142">
        <v>45301</v>
      </c>
      <c r="C96" s="139"/>
      <c r="D96" s="139"/>
      <c r="E96" s="139"/>
      <c r="F96" s="149"/>
      <c r="G96" s="2"/>
      <c r="H96" s="1"/>
      <c r="I96" s="1"/>
    </row>
    <row r="97" spans="2:9" ht="15" thickTop="1" thickBot="1" x14ac:dyDescent="0.3">
      <c r="B97" s="142">
        <v>45302</v>
      </c>
      <c r="C97" s="139"/>
      <c r="D97" s="139"/>
      <c r="E97" s="139"/>
      <c r="F97" s="149"/>
      <c r="G97" s="2"/>
      <c r="H97" s="1"/>
      <c r="I97" s="1"/>
    </row>
    <row r="98" spans="2:9" ht="15" thickTop="1" thickBot="1" x14ac:dyDescent="0.3">
      <c r="B98" s="142">
        <v>45303</v>
      </c>
      <c r="C98" s="139"/>
      <c r="D98" s="139"/>
      <c r="E98" s="139"/>
      <c r="F98" s="149"/>
      <c r="G98" s="2"/>
      <c r="H98" s="1"/>
      <c r="I98" s="1"/>
    </row>
    <row r="99" spans="2:9" ht="15" thickTop="1" thickBot="1" x14ac:dyDescent="0.3">
      <c r="B99" s="142">
        <v>45304</v>
      </c>
      <c r="C99" s="139"/>
      <c r="D99" s="139"/>
      <c r="E99" s="139"/>
      <c r="F99" s="149"/>
      <c r="G99" s="2"/>
      <c r="H99" s="1"/>
      <c r="I99" s="1"/>
    </row>
    <row r="100" spans="2:9" ht="15" thickTop="1" thickBot="1" x14ac:dyDescent="0.3">
      <c r="B100" s="142">
        <v>45305</v>
      </c>
      <c r="C100" s="139"/>
      <c r="D100" s="139"/>
      <c r="E100" s="139"/>
      <c r="F100" s="149"/>
      <c r="G100" s="2"/>
      <c r="H100" s="1"/>
      <c r="I100" s="1"/>
    </row>
    <row r="101" spans="2:9" ht="15" thickTop="1" thickBot="1" x14ac:dyDescent="0.3">
      <c r="B101" s="142">
        <v>45306</v>
      </c>
      <c r="C101" s="139"/>
      <c r="D101" s="139"/>
      <c r="E101" s="139"/>
      <c r="F101" s="149"/>
      <c r="G101" s="2"/>
      <c r="H101" s="1"/>
      <c r="I101" s="1"/>
    </row>
    <row r="102" spans="2:9" ht="15" thickTop="1" thickBot="1" x14ac:dyDescent="0.3">
      <c r="B102" s="142">
        <v>45307</v>
      </c>
      <c r="C102" s="139"/>
      <c r="D102" s="139"/>
      <c r="E102" s="139"/>
      <c r="F102" s="149"/>
      <c r="G102" s="2"/>
      <c r="H102" s="1"/>
      <c r="I102" s="1"/>
    </row>
    <row r="103" spans="2:9" ht="15" thickTop="1" thickBot="1" x14ac:dyDescent="0.3">
      <c r="B103" s="142">
        <v>45308</v>
      </c>
      <c r="C103" s="139"/>
      <c r="D103" s="139"/>
      <c r="E103" s="139"/>
      <c r="F103" s="149"/>
      <c r="G103" s="2"/>
      <c r="H103" s="1"/>
      <c r="I103" s="1"/>
    </row>
    <row r="104" spans="2:9" ht="15" thickTop="1" thickBot="1" x14ac:dyDescent="0.3">
      <c r="B104" s="142">
        <v>45309</v>
      </c>
      <c r="C104" s="139"/>
      <c r="D104" s="139"/>
      <c r="E104" s="139"/>
      <c r="F104" s="149"/>
      <c r="G104" s="2"/>
      <c r="H104" s="1"/>
      <c r="I104" s="1"/>
    </row>
    <row r="105" spans="2:9" ht="15" thickTop="1" thickBot="1" x14ac:dyDescent="0.3">
      <c r="B105" s="142">
        <v>45310</v>
      </c>
      <c r="C105" s="139"/>
      <c r="D105" s="139"/>
      <c r="E105" s="139"/>
      <c r="F105" s="149"/>
      <c r="G105" s="2"/>
      <c r="H105" s="1"/>
      <c r="I105" s="1"/>
    </row>
    <row r="106" spans="2:9" ht="15" thickTop="1" thickBot="1" x14ac:dyDescent="0.3">
      <c r="B106" s="142">
        <v>45311</v>
      </c>
      <c r="C106" s="139"/>
      <c r="D106" s="139"/>
      <c r="E106" s="139"/>
      <c r="F106" s="149"/>
      <c r="G106" s="2"/>
      <c r="H106" s="1"/>
      <c r="I106" s="1"/>
    </row>
    <row r="107" spans="2:9" ht="15" thickTop="1" thickBot="1" x14ac:dyDescent="0.3">
      <c r="B107" s="142">
        <v>45312</v>
      </c>
      <c r="C107" s="139"/>
      <c r="D107" s="139"/>
      <c r="E107" s="139"/>
      <c r="F107" s="149"/>
      <c r="G107" s="2"/>
      <c r="H107" s="1"/>
      <c r="I107" s="1"/>
    </row>
    <row r="108" spans="2:9" ht="15" thickTop="1" thickBot="1" x14ac:dyDescent="0.3">
      <c r="B108" s="142">
        <v>45313</v>
      </c>
      <c r="C108" s="139"/>
      <c r="D108" s="139"/>
      <c r="E108" s="139"/>
      <c r="F108" s="149"/>
      <c r="G108" s="2"/>
      <c r="H108" s="1"/>
      <c r="I108" s="1"/>
    </row>
    <row r="109" spans="2:9" ht="15" thickTop="1" thickBot="1" x14ac:dyDescent="0.3">
      <c r="B109" s="142">
        <v>45314</v>
      </c>
      <c r="C109" s="139"/>
      <c r="D109" s="139"/>
      <c r="E109" s="139"/>
      <c r="F109" s="149"/>
      <c r="G109" s="2"/>
      <c r="H109" s="1"/>
      <c r="I109" s="1"/>
    </row>
    <row r="110" spans="2:9" ht="15" thickTop="1" thickBot="1" x14ac:dyDescent="0.3">
      <c r="B110" s="142">
        <v>45315</v>
      </c>
      <c r="C110" s="139"/>
      <c r="D110" s="139"/>
      <c r="E110" s="139"/>
      <c r="F110" s="149"/>
      <c r="G110" s="2"/>
      <c r="H110" s="1"/>
      <c r="I110" s="1"/>
    </row>
    <row r="111" spans="2:9" ht="15" thickTop="1" thickBot="1" x14ac:dyDescent="0.3">
      <c r="B111" s="142">
        <v>45316</v>
      </c>
      <c r="C111" s="139"/>
      <c r="D111" s="139"/>
      <c r="E111" s="139"/>
      <c r="F111" s="149"/>
      <c r="G111" s="2"/>
      <c r="H111" s="1"/>
      <c r="I111" s="1"/>
    </row>
    <row r="112" spans="2:9" ht="15" thickTop="1" thickBot="1" x14ac:dyDescent="0.3">
      <c r="B112" s="142">
        <v>45317</v>
      </c>
      <c r="C112" s="139"/>
      <c r="D112" s="139"/>
      <c r="E112" s="139"/>
      <c r="F112" s="149"/>
      <c r="G112" s="2"/>
      <c r="H112" s="1"/>
      <c r="I112" s="1"/>
    </row>
    <row r="113" spans="2:9" ht="15" thickTop="1" thickBot="1" x14ac:dyDescent="0.3">
      <c r="B113" s="142">
        <v>45318</v>
      </c>
      <c r="C113" s="139"/>
      <c r="D113" s="139"/>
      <c r="E113" s="139"/>
      <c r="F113" s="149"/>
      <c r="H113" s="14"/>
    </row>
    <row r="114" spans="2:9" ht="15" thickTop="1" thickBot="1" x14ac:dyDescent="0.3">
      <c r="B114" s="142">
        <v>45319</v>
      </c>
      <c r="C114" s="139"/>
      <c r="D114" s="139"/>
      <c r="E114" s="139"/>
      <c r="F114" s="149"/>
      <c r="H114" s="14"/>
    </row>
    <row r="115" spans="2:9" ht="15" thickTop="1" thickBot="1" x14ac:dyDescent="0.3">
      <c r="B115" s="142">
        <v>45320</v>
      </c>
      <c r="C115" s="139"/>
      <c r="D115" s="139"/>
      <c r="E115" s="139"/>
      <c r="F115" s="149"/>
      <c r="H115" s="14"/>
    </row>
    <row r="116" spans="2:9" ht="15" thickTop="1" thickBot="1" x14ac:dyDescent="0.3">
      <c r="B116" s="142">
        <v>45321</v>
      </c>
      <c r="C116" s="139"/>
      <c r="D116" s="139"/>
      <c r="E116" s="139"/>
      <c r="F116" s="149"/>
      <c r="H116" s="14"/>
    </row>
    <row r="117" spans="2:9" ht="13.8" thickTop="1" x14ac:dyDescent="0.25">
      <c r="H117" s="14"/>
      <c r="I117" s="140"/>
    </row>
  </sheetData>
  <mergeCells count="4">
    <mergeCell ref="B1:E1"/>
    <mergeCell ref="G1:I1"/>
    <mergeCell ref="B4:F5"/>
    <mergeCell ref="A2:F2"/>
  </mergeCells>
  <conditionalFormatting sqref="F7:F116">
    <cfRule type="containsText" dxfId="107" priority="4" operator="containsText" text="לא הושלם">
      <formula>NOT(ISERROR(SEARCH("לא הושלם",F7)))</formula>
    </cfRule>
    <cfRule type="containsText" dxfId="106" priority="5" operator="containsText" text="הושלם">
      <formula>NOT(ISERROR(SEARCH("הושלם",F7)))</formula>
    </cfRule>
    <cfRule type="containsText" dxfId="105" priority="6" operator="containsText" text="לא הושלם">
      <formula>NOT(ISERROR(SEARCH("לא הושלם",F7)))</formula>
    </cfRule>
  </conditionalFormatting>
  <conditionalFormatting sqref="R3 V3">
    <cfRule type="cellIs" dxfId="102" priority="14" stopIfTrue="1" operator="equal">
      <formula>"לא פעיל"</formula>
    </cfRule>
  </conditionalFormatting>
  <dataValidations count="2">
    <dataValidation showDropDown="1" showInputMessage="1" showErrorMessage="1" sqref="B4 E7:E116" xr:uid="{021180F9-7244-40F0-B98B-63CFD7E03804}"/>
    <dataValidation type="list" showDropDown="1" showInputMessage="1" showErrorMessage="1" sqref="C6:D1048576 C1:D1 C3:D3" xr:uid="{D0B2389E-1B2F-4BCB-BB46-719B428F287E}">
      <formula1>"מםמ"</formula1>
    </dataValidation>
  </dataValidations>
  <hyperlinks>
    <hyperlink ref="A2" location="Dashboard!A1" display="חזרה לעץ מדדים" xr:uid="{1A14E6E3-2DF4-4ED3-AA29-29C9F73CDDB9}"/>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7E62E6CE-B0EC-4D01-A882-CB8555059A2D}">
            <xm:f>NOT(ISERROR(SEARCH(#REF!,F7)))</xm:f>
            <xm:f>#REF!</xm:f>
            <x14:dxf>
              <fill>
                <patternFill>
                  <bgColor rgb="FF00B050"/>
                </patternFill>
              </fill>
            </x14:dxf>
          </x14:cfRule>
          <x14:cfRule type="containsText" priority="8" operator="containsText" id="{4BD553FD-B558-46DF-BCDE-1D3C031850E9}">
            <xm:f>NOT(ISERROR(SEARCH(#REF!,F7)))</xm:f>
            <xm:f>#REF!</xm:f>
            <x14:dxf>
              <fill>
                <patternFill>
                  <bgColor theme="9"/>
                </patternFill>
              </fill>
            </x14:dxf>
          </x14:cfRule>
          <xm:sqref>F7:F116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EB091DB-CBC8-4BEC-AA51-D107CAFCA014}">
          <x14:formula1>
            <xm:f>Dashboard!$A$7:$A$8</xm:f>
          </x14:formula1>
          <xm:sqref>F7:F116</xm:sqref>
        </x14:dataValidation>
        <x14:dataValidation type="list" allowBlank="1" showInputMessage="1" showErrorMessage="1" xr:uid="{CB02F458-C968-42E8-9776-E093CFC8E655}">
          <x14:formula1>
            <xm:f>Dashboard!$A$12:$A$35</xm:f>
          </x14:formula1>
          <xm:sqref>E6:E117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3B80C-13E6-4B14-9862-776B7EA93522}">
  <sheetPr codeName="Sheet34">
    <tabColor theme="8" tint="-0.249977111117893"/>
  </sheetPr>
  <dimension ref="A1:V117"/>
  <sheetViews>
    <sheetView showGridLines="0" rightToLeft="1" workbookViewId="0">
      <selection activeCell="A2" sqref="A2:F2"/>
    </sheetView>
  </sheetViews>
  <sheetFormatPr defaultColWidth="8.69921875" defaultRowHeight="13.2" x14ac:dyDescent="0.25"/>
  <cols>
    <col min="1" max="1" width="6.5" style="14" customWidth="1"/>
    <col min="2" max="3" width="16.296875" style="1" customWidth="1"/>
    <col min="4" max="4" width="16.296875" style="10" customWidth="1"/>
    <col min="5" max="5" width="16.296875" style="40" customWidth="1"/>
    <col min="6" max="6" width="16.296875" style="14" customWidth="1"/>
    <col min="7" max="7" width="12.09765625" style="1" customWidth="1"/>
    <col min="8" max="8" width="17" style="10" customWidth="1"/>
    <col min="9" max="9" width="16.796875" style="2" customWidth="1"/>
    <col min="10" max="10" width="13.5" style="16" customWidth="1"/>
    <col min="11" max="11" width="15.3984375" style="15" customWidth="1"/>
    <col min="12" max="12" width="7.5" style="1" customWidth="1"/>
    <col min="13" max="13" width="7.59765625" style="1" customWidth="1"/>
    <col min="14" max="14" width="11" style="1" customWidth="1"/>
    <col min="15" max="15" width="9.898437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2" ht="15.75" customHeight="1" x14ac:dyDescent="0.3">
      <c r="B1" s="330"/>
      <c r="C1" s="330"/>
      <c r="D1" s="330"/>
      <c r="E1" s="330"/>
      <c r="G1" s="330"/>
      <c r="H1" s="330"/>
      <c r="I1" s="330"/>
      <c r="L1" s="9"/>
      <c r="N1" s="6"/>
      <c r="Q1" s="19"/>
      <c r="S1" s="11"/>
    </row>
    <row r="2" spans="1:22" ht="17.25" customHeight="1" x14ac:dyDescent="0.4">
      <c r="A2" s="329" t="s">
        <v>1</v>
      </c>
      <c r="B2" s="329"/>
      <c r="C2" s="329"/>
      <c r="D2" s="329"/>
      <c r="E2" s="329"/>
      <c r="F2" s="329"/>
      <c r="H2" s="37"/>
      <c r="I2" s="37"/>
      <c r="M2" s="6"/>
      <c r="O2" s="21"/>
      <c r="S2" s="2"/>
      <c r="U2" s="8"/>
    </row>
    <row r="3" spans="1:22" ht="19.5" customHeight="1" thickBot="1" x14ac:dyDescent="0.3">
      <c r="G3" s="8"/>
      <c r="H3" s="1"/>
      <c r="I3" s="1"/>
      <c r="K3" s="51"/>
      <c r="L3" s="52"/>
      <c r="M3" s="52"/>
      <c r="O3" s="22"/>
      <c r="P3" s="23"/>
      <c r="Q3" s="25"/>
      <c r="R3" s="35"/>
      <c r="T3" s="27"/>
      <c r="U3" s="27"/>
      <c r="V3" s="30"/>
    </row>
    <row r="4" spans="1:22" ht="22.2" customHeight="1" x14ac:dyDescent="0.2">
      <c r="A4" s="42"/>
      <c r="B4" s="360" t="s">
        <v>115</v>
      </c>
      <c r="C4" s="361"/>
      <c r="D4" s="361"/>
      <c r="E4" s="361"/>
      <c r="F4" s="362"/>
      <c r="H4" s="217"/>
      <c r="I4" s="218"/>
      <c r="J4" s="1"/>
      <c r="K4" s="1"/>
    </row>
    <row r="5" spans="1:22" ht="43.5" customHeight="1" thickBot="1" x14ac:dyDescent="0.25">
      <c r="A5" s="1"/>
      <c r="B5" s="363"/>
      <c r="C5" s="364"/>
      <c r="D5" s="364"/>
      <c r="E5" s="364"/>
      <c r="F5" s="365"/>
      <c r="H5" s="219"/>
      <c r="I5" s="218"/>
      <c r="J5" s="1"/>
      <c r="K5" s="1"/>
    </row>
    <row r="6" spans="1:22" ht="21.75" customHeight="1" thickBot="1" x14ac:dyDescent="0.3">
      <c r="D6" s="1"/>
      <c r="E6" s="10"/>
      <c r="F6" s="2"/>
      <c r="G6" s="16"/>
      <c r="H6" s="15"/>
      <c r="I6" s="1"/>
      <c r="J6" s="1"/>
      <c r="K6" s="1"/>
    </row>
    <row r="7" spans="1:22" ht="32.4" customHeight="1" thickTop="1" thickBot="1" x14ac:dyDescent="0.25">
      <c r="B7" s="138" t="s">
        <v>140</v>
      </c>
      <c r="C7" s="127" t="s">
        <v>148</v>
      </c>
      <c r="D7" s="127" t="s">
        <v>227</v>
      </c>
      <c r="E7" s="127" t="s">
        <v>228</v>
      </c>
      <c r="F7" s="129" t="s">
        <v>141</v>
      </c>
      <c r="H7" s="161" t="s">
        <v>206</v>
      </c>
      <c r="I7" s="159" t="s">
        <v>207</v>
      </c>
      <c r="J7" s="222" t="s">
        <v>247</v>
      </c>
      <c r="K7" s="1"/>
    </row>
    <row r="8" spans="1:22" ht="21.75" customHeight="1" thickTop="1" thickBot="1" x14ac:dyDescent="0.25">
      <c r="B8" s="142">
        <v>45214</v>
      </c>
      <c r="C8" s="139"/>
      <c r="D8" s="139"/>
      <c r="E8" s="139"/>
      <c r="F8" s="148" t="s">
        <v>204</v>
      </c>
      <c r="H8" s="162">
        <f>COUNTIF(F8:F116,"לא הושלם")</f>
        <v>7</v>
      </c>
      <c r="I8" s="160">
        <f>COUNTIF(F8:F116,"הושלם")</f>
        <v>3</v>
      </c>
      <c r="J8" s="221">
        <f>H8+I8</f>
        <v>10</v>
      </c>
      <c r="K8" s="1"/>
    </row>
    <row r="9" spans="1:22" ht="24" customHeight="1" thickTop="1" thickBot="1" x14ac:dyDescent="0.3">
      <c r="B9" s="142">
        <v>45215</v>
      </c>
      <c r="C9" s="139"/>
      <c r="D9" s="139"/>
      <c r="E9" s="139"/>
      <c r="F9" s="148" t="s">
        <v>204</v>
      </c>
      <c r="H9" s="15"/>
      <c r="I9" s="1"/>
      <c r="J9" s="1"/>
      <c r="K9" s="1"/>
    </row>
    <row r="10" spans="1:22" ht="15" thickTop="1" thickBot="1" x14ac:dyDescent="0.25">
      <c r="B10" s="142">
        <v>45215</v>
      </c>
      <c r="C10" s="139"/>
      <c r="D10" s="139"/>
      <c r="E10" s="139"/>
      <c r="F10" s="148" t="s">
        <v>204</v>
      </c>
      <c r="H10" s="168" t="s">
        <v>146</v>
      </c>
      <c r="I10" s="180">
        <f>I8/SUM(H8:I8)</f>
        <v>0.3</v>
      </c>
      <c r="J10" s="1"/>
      <c r="K10" s="1"/>
    </row>
    <row r="11" spans="1:22" ht="15" thickTop="1" thickBot="1" x14ac:dyDescent="0.25">
      <c r="B11" s="142">
        <v>45216</v>
      </c>
      <c r="C11" s="139"/>
      <c r="D11" s="139"/>
      <c r="E11" s="139"/>
      <c r="F11" s="148" t="s">
        <v>204</v>
      </c>
      <c r="H11" s="1"/>
      <c r="I11" s="1"/>
      <c r="J11" s="1"/>
      <c r="K11" s="1"/>
    </row>
    <row r="12" spans="1:22" ht="15" thickTop="1" thickBot="1" x14ac:dyDescent="0.3">
      <c r="B12" s="142">
        <v>45217</v>
      </c>
      <c r="C12" s="139"/>
      <c r="D12" s="139"/>
      <c r="E12" s="139"/>
      <c r="F12" s="148" t="s">
        <v>204</v>
      </c>
      <c r="H12" s="153"/>
      <c r="I12" s="153"/>
      <c r="J12" s="208"/>
    </row>
    <row r="13" spans="1:22" ht="15" thickTop="1" thickBot="1" x14ac:dyDescent="0.3">
      <c r="B13" s="142">
        <v>45218</v>
      </c>
      <c r="C13" s="139"/>
      <c r="D13" s="139"/>
      <c r="E13" s="139"/>
      <c r="F13" s="148" t="s">
        <v>205</v>
      </c>
      <c r="I13" s="153"/>
      <c r="J13" s="208"/>
    </row>
    <row r="14" spans="1:22" ht="15" thickTop="1" thickBot="1" x14ac:dyDescent="0.3">
      <c r="B14" s="142">
        <v>45219</v>
      </c>
      <c r="C14" s="139"/>
      <c r="D14" s="139"/>
      <c r="E14" s="139"/>
      <c r="F14" s="148" t="s">
        <v>205</v>
      </c>
      <c r="H14" s="153"/>
      <c r="I14" s="153"/>
      <c r="J14" s="208"/>
    </row>
    <row r="15" spans="1:22" ht="15" thickTop="1" thickBot="1" x14ac:dyDescent="0.3">
      <c r="B15" s="142">
        <v>45220</v>
      </c>
      <c r="C15" s="139"/>
      <c r="D15" s="139"/>
      <c r="E15" s="139"/>
      <c r="F15" s="149" t="s">
        <v>205</v>
      </c>
      <c r="I15" s="153"/>
      <c r="J15" s="208"/>
    </row>
    <row r="16" spans="1:22" ht="15" thickTop="1" thickBot="1" x14ac:dyDescent="0.3">
      <c r="B16" s="142">
        <v>45221</v>
      </c>
      <c r="C16" s="139"/>
      <c r="D16" s="139"/>
      <c r="E16" s="139"/>
      <c r="F16" s="149" t="s">
        <v>204</v>
      </c>
      <c r="G16" s="2"/>
      <c r="H16" s="1"/>
      <c r="I16" s="1"/>
    </row>
    <row r="17" spans="2:9" ht="15" thickTop="1" thickBot="1" x14ac:dyDescent="0.3">
      <c r="B17" s="142">
        <v>45222</v>
      </c>
      <c r="C17" s="139"/>
      <c r="D17" s="139"/>
      <c r="E17" s="139"/>
      <c r="F17" s="149" t="s">
        <v>204</v>
      </c>
      <c r="G17" s="2"/>
      <c r="H17" s="1"/>
      <c r="I17" s="1"/>
    </row>
    <row r="18" spans="2:9" ht="15" thickTop="1" thickBot="1" x14ac:dyDescent="0.3">
      <c r="B18" s="142">
        <v>45223</v>
      </c>
      <c r="C18" s="139"/>
      <c r="D18" s="139"/>
      <c r="E18" s="139"/>
      <c r="F18" s="149"/>
      <c r="G18" s="2"/>
      <c r="H18" s="1"/>
      <c r="I18" s="1"/>
    </row>
    <row r="19" spans="2:9" ht="15" thickTop="1" thickBot="1" x14ac:dyDescent="0.3">
      <c r="B19" s="142">
        <v>45224</v>
      </c>
      <c r="C19" s="139"/>
      <c r="D19" s="139"/>
      <c r="E19" s="139"/>
      <c r="F19" s="149"/>
      <c r="G19" s="2"/>
      <c r="H19" s="1"/>
      <c r="I19" s="1"/>
    </row>
    <row r="20" spans="2:9" ht="15" thickTop="1" thickBot="1" x14ac:dyDescent="0.3">
      <c r="B20" s="142">
        <v>45225</v>
      </c>
      <c r="C20" s="139"/>
      <c r="D20" s="139"/>
      <c r="E20" s="139"/>
      <c r="F20" s="149"/>
      <c r="G20" s="2"/>
      <c r="H20" s="1"/>
      <c r="I20" s="1"/>
    </row>
    <row r="21" spans="2:9" ht="15" thickTop="1" thickBot="1" x14ac:dyDescent="0.3">
      <c r="B21" s="142">
        <v>45226</v>
      </c>
      <c r="C21" s="139"/>
      <c r="D21" s="139"/>
      <c r="E21" s="139"/>
      <c r="F21" s="149"/>
      <c r="G21" s="2"/>
      <c r="H21" s="1"/>
      <c r="I21" s="1"/>
    </row>
    <row r="22" spans="2:9" ht="15" thickTop="1" thickBot="1" x14ac:dyDescent="0.3">
      <c r="B22" s="142">
        <v>45227</v>
      </c>
      <c r="C22" s="139"/>
      <c r="D22" s="139"/>
      <c r="E22" s="139"/>
      <c r="F22" s="149"/>
      <c r="G22" s="2"/>
      <c r="H22" s="1"/>
      <c r="I22" s="1"/>
    </row>
    <row r="23" spans="2:9" ht="15" thickTop="1" thickBot="1" x14ac:dyDescent="0.3">
      <c r="B23" s="142">
        <v>45228</v>
      </c>
      <c r="C23" s="139"/>
      <c r="D23" s="139"/>
      <c r="E23" s="139"/>
      <c r="F23" s="149"/>
      <c r="G23" s="2"/>
      <c r="H23" s="1"/>
      <c r="I23" s="1"/>
    </row>
    <row r="24" spans="2:9" ht="15" thickTop="1" thickBot="1" x14ac:dyDescent="0.3">
      <c r="B24" s="142">
        <v>45229</v>
      </c>
      <c r="C24" s="139"/>
      <c r="D24" s="139"/>
      <c r="E24" s="139"/>
      <c r="F24" s="149"/>
      <c r="G24" s="2"/>
      <c r="H24" s="1"/>
      <c r="I24" s="1"/>
    </row>
    <row r="25" spans="2:9" ht="15" thickTop="1" thickBot="1" x14ac:dyDescent="0.3">
      <c r="B25" s="142">
        <v>45230</v>
      </c>
      <c r="C25" s="139"/>
      <c r="D25" s="139"/>
      <c r="E25" s="139"/>
      <c r="F25" s="149"/>
      <c r="G25" s="2"/>
      <c r="H25" s="1"/>
      <c r="I25" s="1"/>
    </row>
    <row r="26" spans="2:9" ht="15" thickTop="1" thickBot="1" x14ac:dyDescent="0.3">
      <c r="B26" s="142">
        <v>45231</v>
      </c>
      <c r="C26" s="139"/>
      <c r="D26" s="139"/>
      <c r="E26" s="139"/>
      <c r="F26" s="149"/>
      <c r="G26" s="2"/>
      <c r="H26" s="1"/>
      <c r="I26" s="1"/>
    </row>
    <row r="27" spans="2:9" ht="15" thickTop="1" thickBot="1" x14ac:dyDescent="0.3">
      <c r="B27" s="142">
        <v>45232</v>
      </c>
      <c r="C27" s="139"/>
      <c r="D27" s="139"/>
      <c r="E27" s="139"/>
      <c r="F27" s="149"/>
      <c r="G27" s="2"/>
      <c r="H27" s="1"/>
      <c r="I27" s="1"/>
    </row>
    <row r="28" spans="2:9" ht="15" thickTop="1" thickBot="1" x14ac:dyDescent="0.3">
      <c r="B28" s="142">
        <v>45233</v>
      </c>
      <c r="C28" s="139"/>
      <c r="D28" s="139"/>
      <c r="E28" s="139"/>
      <c r="F28" s="149"/>
      <c r="G28" s="2"/>
      <c r="H28" s="1"/>
      <c r="I28" s="1"/>
    </row>
    <row r="29" spans="2:9" ht="15" thickTop="1" thickBot="1" x14ac:dyDescent="0.3">
      <c r="B29" s="142">
        <v>45234</v>
      </c>
      <c r="C29" s="139"/>
      <c r="D29" s="139"/>
      <c r="E29" s="139"/>
      <c r="F29" s="149"/>
      <c r="G29" s="2"/>
      <c r="H29" s="1"/>
      <c r="I29" s="1"/>
    </row>
    <row r="30" spans="2:9" ht="15" thickTop="1" thickBot="1" x14ac:dyDescent="0.3">
      <c r="B30" s="142">
        <v>45235</v>
      </c>
      <c r="C30" s="139"/>
      <c r="D30" s="139"/>
      <c r="E30" s="139"/>
      <c r="F30" s="149"/>
      <c r="G30" s="2"/>
      <c r="H30" s="1"/>
      <c r="I30" s="1"/>
    </row>
    <row r="31" spans="2:9" ht="15" thickTop="1" thickBot="1" x14ac:dyDescent="0.3">
      <c r="B31" s="142">
        <v>45236</v>
      </c>
      <c r="C31" s="139"/>
      <c r="D31" s="139"/>
      <c r="E31" s="139"/>
      <c r="F31" s="149"/>
      <c r="G31" s="2"/>
      <c r="H31" s="1"/>
      <c r="I31" s="1"/>
    </row>
    <row r="32" spans="2:9" ht="15" thickTop="1" thickBot="1" x14ac:dyDescent="0.3">
      <c r="B32" s="142">
        <v>45237</v>
      </c>
      <c r="C32" s="139"/>
      <c r="D32" s="139"/>
      <c r="E32" s="139"/>
      <c r="F32" s="149"/>
      <c r="G32" s="2"/>
      <c r="H32" s="1"/>
      <c r="I32" s="1"/>
    </row>
    <row r="33" spans="2:9" ht="15" thickTop="1" thickBot="1" x14ac:dyDescent="0.3">
      <c r="B33" s="142">
        <v>45238</v>
      </c>
      <c r="C33" s="139"/>
      <c r="D33" s="139"/>
      <c r="E33" s="139"/>
      <c r="F33" s="149"/>
      <c r="G33" s="2"/>
      <c r="H33" s="1"/>
      <c r="I33" s="1"/>
    </row>
    <row r="34" spans="2:9" ht="15" thickTop="1" thickBot="1" x14ac:dyDescent="0.3">
      <c r="B34" s="142">
        <v>45239</v>
      </c>
      <c r="C34" s="139"/>
      <c r="D34" s="139"/>
      <c r="E34" s="139"/>
      <c r="F34" s="149"/>
      <c r="G34" s="2"/>
      <c r="H34" s="1"/>
      <c r="I34" s="1"/>
    </row>
    <row r="35" spans="2:9" ht="15" thickTop="1" thickBot="1" x14ac:dyDescent="0.3">
      <c r="B35" s="142">
        <v>45240</v>
      </c>
      <c r="C35" s="139"/>
      <c r="D35" s="139"/>
      <c r="E35" s="139"/>
      <c r="F35" s="149"/>
      <c r="G35" s="2"/>
      <c r="H35" s="1"/>
      <c r="I35" s="1"/>
    </row>
    <row r="36" spans="2:9" ht="15" thickTop="1" thickBot="1" x14ac:dyDescent="0.3">
      <c r="B36" s="142">
        <v>45241</v>
      </c>
      <c r="C36" s="139"/>
      <c r="D36" s="139"/>
      <c r="E36" s="139"/>
      <c r="F36" s="149"/>
      <c r="G36" s="2"/>
      <c r="H36" s="1"/>
      <c r="I36" s="1"/>
    </row>
    <row r="37" spans="2:9" ht="15" thickTop="1" thickBot="1" x14ac:dyDescent="0.3">
      <c r="B37" s="142">
        <v>45242</v>
      </c>
      <c r="C37" s="139"/>
      <c r="D37" s="139"/>
      <c r="E37" s="139"/>
      <c r="F37" s="149"/>
      <c r="G37" s="2"/>
      <c r="H37" s="1"/>
      <c r="I37" s="1"/>
    </row>
    <row r="38" spans="2:9" ht="15" thickTop="1" thickBot="1" x14ac:dyDescent="0.3">
      <c r="B38" s="142">
        <v>45243</v>
      </c>
      <c r="C38" s="139"/>
      <c r="D38" s="139"/>
      <c r="E38" s="139"/>
      <c r="F38" s="149"/>
      <c r="G38" s="2"/>
      <c r="H38" s="1"/>
      <c r="I38" s="1"/>
    </row>
    <row r="39" spans="2:9" ht="15" thickTop="1" thickBot="1" x14ac:dyDescent="0.3">
      <c r="B39" s="142">
        <v>45244</v>
      </c>
      <c r="C39" s="139"/>
      <c r="D39" s="139"/>
      <c r="E39" s="139"/>
      <c r="F39" s="149"/>
      <c r="G39" s="2"/>
      <c r="H39" s="1"/>
      <c r="I39" s="1"/>
    </row>
    <row r="40" spans="2:9" ht="15" thickTop="1" thickBot="1" x14ac:dyDescent="0.3">
      <c r="B40" s="142">
        <v>45245</v>
      </c>
      <c r="C40" s="139"/>
      <c r="D40" s="139"/>
      <c r="E40" s="139"/>
      <c r="F40" s="149"/>
      <c r="G40" s="2"/>
      <c r="H40" s="1"/>
      <c r="I40" s="1"/>
    </row>
    <row r="41" spans="2:9" ht="15" thickTop="1" thickBot="1" x14ac:dyDescent="0.3">
      <c r="B41" s="142">
        <v>45246</v>
      </c>
      <c r="C41" s="139"/>
      <c r="D41" s="139"/>
      <c r="E41" s="139"/>
      <c r="F41" s="149"/>
      <c r="G41" s="2"/>
      <c r="H41" s="1"/>
      <c r="I41" s="1"/>
    </row>
    <row r="42" spans="2:9" ht="15" thickTop="1" thickBot="1" x14ac:dyDescent="0.3">
      <c r="B42" s="142">
        <v>45247</v>
      </c>
      <c r="C42" s="139"/>
      <c r="D42" s="139"/>
      <c r="E42" s="139"/>
      <c r="F42" s="149"/>
      <c r="G42" s="2"/>
      <c r="H42" s="1"/>
      <c r="I42" s="1"/>
    </row>
    <row r="43" spans="2:9" ht="15" thickTop="1" thickBot="1" x14ac:dyDescent="0.3">
      <c r="B43" s="142">
        <v>45248</v>
      </c>
      <c r="C43" s="139"/>
      <c r="D43" s="139"/>
      <c r="E43" s="139"/>
      <c r="F43" s="149"/>
      <c r="G43" s="2"/>
      <c r="H43" s="1"/>
      <c r="I43" s="1"/>
    </row>
    <row r="44" spans="2:9" ht="15" thickTop="1" thickBot="1" x14ac:dyDescent="0.3">
      <c r="B44" s="142">
        <v>45249</v>
      </c>
      <c r="C44" s="139"/>
      <c r="D44" s="139"/>
      <c r="E44" s="139"/>
      <c r="F44" s="149"/>
      <c r="G44" s="2"/>
      <c r="H44" s="1"/>
      <c r="I44" s="1"/>
    </row>
    <row r="45" spans="2:9" ht="15" thickTop="1" thickBot="1" x14ac:dyDescent="0.3">
      <c r="B45" s="142">
        <v>45250</v>
      </c>
      <c r="C45" s="139"/>
      <c r="D45" s="139"/>
      <c r="E45" s="139"/>
      <c r="F45" s="149"/>
      <c r="G45" s="2"/>
      <c r="H45" s="1"/>
      <c r="I45" s="1"/>
    </row>
    <row r="46" spans="2:9" ht="15" thickTop="1" thickBot="1" x14ac:dyDescent="0.3">
      <c r="B46" s="142">
        <v>45251</v>
      </c>
      <c r="C46" s="139"/>
      <c r="D46" s="139"/>
      <c r="E46" s="139"/>
      <c r="F46" s="149"/>
      <c r="G46" s="2"/>
      <c r="H46" s="1"/>
      <c r="I46" s="1"/>
    </row>
    <row r="47" spans="2:9" ht="15" thickTop="1" thickBot="1" x14ac:dyDescent="0.3">
      <c r="B47" s="142">
        <v>45252</v>
      </c>
      <c r="C47" s="139"/>
      <c r="D47" s="139"/>
      <c r="E47" s="139"/>
      <c r="F47" s="149"/>
      <c r="G47" s="2"/>
      <c r="H47" s="1"/>
      <c r="I47" s="1"/>
    </row>
    <row r="48" spans="2:9" ht="15" thickTop="1" thickBot="1" x14ac:dyDescent="0.3">
      <c r="B48" s="142">
        <v>45253</v>
      </c>
      <c r="C48" s="139"/>
      <c r="D48" s="139"/>
      <c r="E48" s="139"/>
      <c r="F48" s="149"/>
      <c r="G48" s="2"/>
      <c r="H48" s="1"/>
      <c r="I48" s="1"/>
    </row>
    <row r="49" spans="2:9" ht="15" thickTop="1" thickBot="1" x14ac:dyDescent="0.3">
      <c r="B49" s="142">
        <v>45254</v>
      </c>
      <c r="C49" s="139"/>
      <c r="D49" s="139"/>
      <c r="E49" s="139"/>
      <c r="F49" s="149"/>
      <c r="G49" s="2"/>
      <c r="H49" s="1"/>
      <c r="I49" s="1"/>
    </row>
    <row r="50" spans="2:9" ht="15" thickTop="1" thickBot="1" x14ac:dyDescent="0.3">
      <c r="B50" s="142">
        <v>45255</v>
      </c>
      <c r="C50" s="139"/>
      <c r="D50" s="139"/>
      <c r="E50" s="139"/>
      <c r="F50" s="149"/>
      <c r="G50" s="2"/>
      <c r="H50" s="1"/>
      <c r="I50" s="1"/>
    </row>
    <row r="51" spans="2:9" ht="15" thickTop="1" thickBot="1" x14ac:dyDescent="0.3">
      <c r="B51" s="142">
        <v>45256</v>
      </c>
      <c r="C51" s="139"/>
      <c r="D51" s="139"/>
      <c r="E51" s="139"/>
      <c r="F51" s="149"/>
      <c r="G51" s="2"/>
      <c r="H51" s="1"/>
      <c r="I51" s="1"/>
    </row>
    <row r="52" spans="2:9" ht="15" thickTop="1" thickBot="1" x14ac:dyDescent="0.3">
      <c r="B52" s="142">
        <v>45257</v>
      </c>
      <c r="C52" s="139"/>
      <c r="D52" s="139"/>
      <c r="E52" s="139"/>
      <c r="F52" s="149"/>
      <c r="G52" s="2"/>
      <c r="H52" s="1"/>
      <c r="I52" s="1"/>
    </row>
    <row r="53" spans="2:9" ht="15" thickTop="1" thickBot="1" x14ac:dyDescent="0.3">
      <c r="B53" s="142">
        <v>45258</v>
      </c>
      <c r="C53" s="139"/>
      <c r="D53" s="139"/>
      <c r="E53" s="139"/>
      <c r="F53" s="149"/>
      <c r="G53" s="2"/>
      <c r="H53" s="1"/>
      <c r="I53" s="1"/>
    </row>
    <row r="54" spans="2:9" ht="15" thickTop="1" thickBot="1" x14ac:dyDescent="0.3">
      <c r="B54" s="142">
        <v>45259</v>
      </c>
      <c r="C54" s="139"/>
      <c r="D54" s="139"/>
      <c r="E54" s="139"/>
      <c r="F54" s="149"/>
      <c r="G54" s="2"/>
      <c r="H54" s="1"/>
      <c r="I54" s="1"/>
    </row>
    <row r="55" spans="2:9" ht="15" thickTop="1" thickBot="1" x14ac:dyDescent="0.3">
      <c r="B55" s="142">
        <v>45260</v>
      </c>
      <c r="C55" s="139"/>
      <c r="D55" s="139"/>
      <c r="E55" s="139"/>
      <c r="F55" s="149"/>
      <c r="G55" s="2"/>
      <c r="H55" s="1"/>
      <c r="I55" s="1"/>
    </row>
    <row r="56" spans="2:9" ht="15" thickTop="1" thickBot="1" x14ac:dyDescent="0.3">
      <c r="B56" s="142">
        <v>45261</v>
      </c>
      <c r="C56" s="139"/>
      <c r="D56" s="139"/>
      <c r="E56" s="139"/>
      <c r="F56" s="149"/>
      <c r="G56" s="2"/>
      <c r="H56" s="1"/>
      <c r="I56" s="1"/>
    </row>
    <row r="57" spans="2:9" ht="15" thickTop="1" thickBot="1" x14ac:dyDescent="0.3">
      <c r="B57" s="142">
        <v>45262</v>
      </c>
      <c r="C57" s="139"/>
      <c r="D57" s="139"/>
      <c r="E57" s="139"/>
      <c r="F57" s="149"/>
      <c r="G57" s="2"/>
      <c r="H57" s="1"/>
      <c r="I57" s="1"/>
    </row>
    <row r="58" spans="2:9" ht="15" thickTop="1" thickBot="1" x14ac:dyDescent="0.3">
      <c r="B58" s="142">
        <v>45263</v>
      </c>
      <c r="C58" s="139"/>
      <c r="D58" s="139"/>
      <c r="E58" s="139"/>
      <c r="F58" s="149"/>
      <c r="G58" s="2"/>
      <c r="H58" s="1"/>
      <c r="I58" s="1"/>
    </row>
    <row r="59" spans="2:9" ht="15" thickTop="1" thickBot="1" x14ac:dyDescent="0.3">
      <c r="B59" s="142">
        <v>45264</v>
      </c>
      <c r="C59" s="139"/>
      <c r="D59" s="139"/>
      <c r="E59" s="139"/>
      <c r="F59" s="149"/>
      <c r="G59" s="2"/>
      <c r="H59" s="1"/>
      <c r="I59" s="1"/>
    </row>
    <row r="60" spans="2:9" ht="15" thickTop="1" thickBot="1" x14ac:dyDescent="0.3">
      <c r="B60" s="142">
        <v>45265</v>
      </c>
      <c r="C60" s="139"/>
      <c r="D60" s="139"/>
      <c r="E60" s="139"/>
      <c r="F60" s="149"/>
      <c r="G60" s="2"/>
      <c r="H60" s="1"/>
      <c r="I60" s="1"/>
    </row>
    <row r="61" spans="2:9" ht="15" thickTop="1" thickBot="1" x14ac:dyDescent="0.3">
      <c r="B61" s="142">
        <v>45266</v>
      </c>
      <c r="C61" s="139"/>
      <c r="D61" s="139"/>
      <c r="E61" s="139"/>
      <c r="F61" s="149"/>
      <c r="G61" s="2"/>
      <c r="H61" s="1"/>
      <c r="I61" s="1"/>
    </row>
    <row r="62" spans="2:9" ht="15" thickTop="1" thickBot="1" x14ac:dyDescent="0.3">
      <c r="B62" s="142">
        <v>45267</v>
      </c>
      <c r="C62" s="139"/>
      <c r="D62" s="139"/>
      <c r="E62" s="139"/>
      <c r="F62" s="149"/>
      <c r="G62" s="2"/>
      <c r="H62" s="1"/>
      <c r="I62" s="1"/>
    </row>
    <row r="63" spans="2:9" ht="15" thickTop="1" thickBot="1" x14ac:dyDescent="0.3">
      <c r="B63" s="142">
        <v>45268</v>
      </c>
      <c r="C63" s="139"/>
      <c r="D63" s="139"/>
      <c r="E63" s="139"/>
      <c r="F63" s="149"/>
      <c r="G63" s="2"/>
      <c r="H63" s="1"/>
      <c r="I63" s="1"/>
    </row>
    <row r="64" spans="2:9" ht="15" thickTop="1" thickBot="1" x14ac:dyDescent="0.3">
      <c r="B64" s="142">
        <v>45269</v>
      </c>
      <c r="C64" s="139"/>
      <c r="D64" s="139"/>
      <c r="E64" s="139"/>
      <c r="F64" s="149"/>
      <c r="G64" s="2"/>
      <c r="H64" s="1"/>
      <c r="I64" s="1"/>
    </row>
    <row r="65" spans="2:9" ht="15" thickTop="1" thickBot="1" x14ac:dyDescent="0.3">
      <c r="B65" s="142">
        <v>45270</v>
      </c>
      <c r="C65" s="139"/>
      <c r="D65" s="139"/>
      <c r="E65" s="139"/>
      <c r="F65" s="149"/>
      <c r="G65" s="2"/>
      <c r="H65" s="1"/>
      <c r="I65" s="1"/>
    </row>
    <row r="66" spans="2:9" ht="15" thickTop="1" thickBot="1" x14ac:dyDescent="0.3">
      <c r="B66" s="142">
        <v>45271</v>
      </c>
      <c r="C66" s="139"/>
      <c r="D66" s="139"/>
      <c r="E66" s="139"/>
      <c r="F66" s="149"/>
      <c r="G66" s="2"/>
      <c r="H66" s="1"/>
      <c r="I66" s="1"/>
    </row>
    <row r="67" spans="2:9" ht="15" thickTop="1" thickBot="1" x14ac:dyDescent="0.3">
      <c r="B67" s="142">
        <v>45272</v>
      </c>
      <c r="C67" s="139"/>
      <c r="D67" s="139"/>
      <c r="E67" s="139"/>
      <c r="F67" s="149"/>
      <c r="G67" s="2"/>
      <c r="H67" s="1"/>
      <c r="I67" s="1"/>
    </row>
    <row r="68" spans="2:9" ht="15" thickTop="1" thickBot="1" x14ac:dyDescent="0.3">
      <c r="B68" s="142">
        <v>45273</v>
      </c>
      <c r="C68" s="139"/>
      <c r="D68" s="139"/>
      <c r="E68" s="139"/>
      <c r="F68" s="149"/>
      <c r="G68" s="2"/>
      <c r="H68" s="1"/>
      <c r="I68" s="1"/>
    </row>
    <row r="69" spans="2:9" ht="15" thickTop="1" thickBot="1" x14ac:dyDescent="0.3">
      <c r="B69" s="142">
        <v>45274</v>
      </c>
      <c r="C69" s="139"/>
      <c r="D69" s="139"/>
      <c r="E69" s="139"/>
      <c r="F69" s="149"/>
      <c r="G69" s="2"/>
      <c r="H69" s="1"/>
      <c r="I69" s="1"/>
    </row>
    <row r="70" spans="2:9" ht="15" thickTop="1" thickBot="1" x14ac:dyDescent="0.3">
      <c r="B70" s="142">
        <v>45275</v>
      </c>
      <c r="C70" s="139"/>
      <c r="D70" s="139"/>
      <c r="E70" s="139"/>
      <c r="F70" s="149"/>
      <c r="G70" s="2"/>
      <c r="H70" s="1"/>
      <c r="I70" s="1"/>
    </row>
    <row r="71" spans="2:9" ht="15" thickTop="1" thickBot="1" x14ac:dyDescent="0.3">
      <c r="B71" s="142">
        <v>45276</v>
      </c>
      <c r="C71" s="139"/>
      <c r="D71" s="139"/>
      <c r="E71" s="139"/>
      <c r="F71" s="149"/>
      <c r="G71" s="2"/>
      <c r="H71" s="1"/>
      <c r="I71" s="1"/>
    </row>
    <row r="72" spans="2:9" ht="15" thickTop="1" thickBot="1" x14ac:dyDescent="0.3">
      <c r="B72" s="142">
        <v>45277</v>
      </c>
      <c r="C72" s="139"/>
      <c r="D72" s="139"/>
      <c r="E72" s="139"/>
      <c r="F72" s="149"/>
      <c r="G72" s="2"/>
      <c r="H72" s="1"/>
      <c r="I72" s="1"/>
    </row>
    <row r="73" spans="2:9" ht="15" thickTop="1" thickBot="1" x14ac:dyDescent="0.3">
      <c r="B73" s="142">
        <v>45278</v>
      </c>
      <c r="C73" s="139"/>
      <c r="D73" s="139"/>
      <c r="E73" s="139"/>
      <c r="F73" s="149"/>
      <c r="G73" s="2"/>
      <c r="H73" s="1"/>
      <c r="I73" s="1"/>
    </row>
    <row r="74" spans="2:9" ht="15" thickTop="1" thickBot="1" x14ac:dyDescent="0.3">
      <c r="B74" s="142">
        <v>45279</v>
      </c>
      <c r="C74" s="139"/>
      <c r="D74" s="139"/>
      <c r="E74" s="139"/>
      <c r="F74" s="149"/>
      <c r="G74" s="2"/>
      <c r="H74" s="1"/>
      <c r="I74" s="1"/>
    </row>
    <row r="75" spans="2:9" ht="15" thickTop="1" thickBot="1" x14ac:dyDescent="0.3">
      <c r="B75" s="142">
        <v>45280</v>
      </c>
      <c r="C75" s="139"/>
      <c r="D75" s="139"/>
      <c r="E75" s="139"/>
      <c r="F75" s="149"/>
      <c r="G75" s="2"/>
      <c r="H75" s="1"/>
      <c r="I75" s="1"/>
    </row>
    <row r="76" spans="2:9" ht="15" thickTop="1" thickBot="1" x14ac:dyDescent="0.3">
      <c r="B76" s="142">
        <v>45281</v>
      </c>
      <c r="C76" s="139"/>
      <c r="D76" s="139"/>
      <c r="E76" s="139"/>
      <c r="F76" s="149"/>
      <c r="G76" s="2"/>
      <c r="H76" s="1"/>
      <c r="I76" s="1"/>
    </row>
    <row r="77" spans="2:9" ht="15" thickTop="1" thickBot="1" x14ac:dyDescent="0.3">
      <c r="B77" s="142">
        <v>45282</v>
      </c>
      <c r="C77" s="139"/>
      <c r="D77" s="139"/>
      <c r="E77" s="139"/>
      <c r="F77" s="149"/>
      <c r="G77" s="2"/>
      <c r="H77" s="1"/>
      <c r="I77" s="1"/>
    </row>
    <row r="78" spans="2:9" ht="15" thickTop="1" thickBot="1" x14ac:dyDescent="0.3">
      <c r="B78" s="142">
        <v>45283</v>
      </c>
      <c r="C78" s="139"/>
      <c r="D78" s="139"/>
      <c r="E78" s="139"/>
      <c r="F78" s="149"/>
      <c r="G78" s="2"/>
      <c r="H78" s="1"/>
      <c r="I78" s="1"/>
    </row>
    <row r="79" spans="2:9" ht="15" thickTop="1" thickBot="1" x14ac:dyDescent="0.3">
      <c r="B79" s="142">
        <v>45284</v>
      </c>
      <c r="C79" s="139"/>
      <c r="D79" s="139"/>
      <c r="E79" s="139"/>
      <c r="F79" s="149"/>
      <c r="G79" s="2"/>
      <c r="H79" s="1"/>
      <c r="I79" s="1"/>
    </row>
    <row r="80" spans="2:9" ht="15" thickTop="1" thickBot="1" x14ac:dyDescent="0.3">
      <c r="B80" s="142">
        <v>45285</v>
      </c>
      <c r="C80" s="139"/>
      <c r="D80" s="139"/>
      <c r="E80" s="139"/>
      <c r="F80" s="149"/>
      <c r="G80" s="2"/>
      <c r="H80" s="1"/>
      <c r="I80" s="1"/>
    </row>
    <row r="81" spans="2:9" ht="15" thickTop="1" thickBot="1" x14ac:dyDescent="0.3">
      <c r="B81" s="142">
        <v>45286</v>
      </c>
      <c r="C81" s="139"/>
      <c r="D81" s="139"/>
      <c r="E81" s="139"/>
      <c r="F81" s="149"/>
      <c r="G81" s="2"/>
      <c r="H81" s="1"/>
      <c r="I81" s="1"/>
    </row>
    <row r="82" spans="2:9" ht="15" thickTop="1" thickBot="1" x14ac:dyDescent="0.3">
      <c r="B82" s="142">
        <v>45287</v>
      </c>
      <c r="C82" s="139"/>
      <c r="D82" s="139"/>
      <c r="E82" s="139"/>
      <c r="F82" s="149"/>
      <c r="G82" s="2"/>
      <c r="H82" s="1"/>
      <c r="I82" s="1"/>
    </row>
    <row r="83" spans="2:9" ht="15" thickTop="1" thickBot="1" x14ac:dyDescent="0.3">
      <c r="B83" s="142">
        <v>45288</v>
      </c>
      <c r="C83" s="139"/>
      <c r="D83" s="139"/>
      <c r="E83" s="139"/>
      <c r="F83" s="149"/>
      <c r="G83" s="2"/>
      <c r="H83" s="1"/>
      <c r="I83" s="1"/>
    </row>
    <row r="84" spans="2:9" ht="15" thickTop="1" thickBot="1" x14ac:dyDescent="0.3">
      <c r="B84" s="142">
        <v>45289</v>
      </c>
      <c r="C84" s="139"/>
      <c r="D84" s="139"/>
      <c r="E84" s="139"/>
      <c r="F84" s="149"/>
      <c r="G84" s="2"/>
      <c r="H84" s="1"/>
      <c r="I84" s="1"/>
    </row>
    <row r="85" spans="2:9" ht="15" thickTop="1" thickBot="1" x14ac:dyDescent="0.3">
      <c r="B85" s="142">
        <v>45290</v>
      </c>
      <c r="C85" s="139"/>
      <c r="D85" s="139"/>
      <c r="E85" s="139"/>
      <c r="F85" s="149"/>
      <c r="G85" s="2"/>
      <c r="H85" s="1"/>
      <c r="I85" s="1"/>
    </row>
    <row r="86" spans="2:9" ht="15" thickTop="1" thickBot="1" x14ac:dyDescent="0.3">
      <c r="B86" s="142">
        <v>45291</v>
      </c>
      <c r="C86" s="139"/>
      <c r="D86" s="139"/>
      <c r="E86" s="139"/>
      <c r="F86" s="149"/>
      <c r="G86" s="2"/>
      <c r="H86" s="1"/>
      <c r="I86" s="1"/>
    </row>
    <row r="87" spans="2:9" ht="15" thickTop="1" thickBot="1" x14ac:dyDescent="0.3">
      <c r="B87" s="142">
        <v>45292</v>
      </c>
      <c r="C87" s="139"/>
      <c r="D87" s="139"/>
      <c r="E87" s="139"/>
      <c r="F87" s="149"/>
      <c r="G87" s="2"/>
      <c r="H87" s="1"/>
      <c r="I87" s="1"/>
    </row>
    <row r="88" spans="2:9" ht="15" thickTop="1" thickBot="1" x14ac:dyDescent="0.3">
      <c r="B88" s="142">
        <v>45293</v>
      </c>
      <c r="C88" s="139"/>
      <c r="D88" s="139"/>
      <c r="E88" s="139"/>
      <c r="F88" s="149"/>
      <c r="G88" s="2"/>
      <c r="H88" s="1"/>
      <c r="I88" s="1"/>
    </row>
    <row r="89" spans="2:9" ht="15" thickTop="1" thickBot="1" x14ac:dyDescent="0.3">
      <c r="B89" s="142">
        <v>45294</v>
      </c>
      <c r="C89" s="139"/>
      <c r="D89" s="139"/>
      <c r="E89" s="139"/>
      <c r="F89" s="149"/>
      <c r="G89" s="2"/>
      <c r="H89" s="1"/>
      <c r="I89" s="1"/>
    </row>
    <row r="90" spans="2:9" ht="15" thickTop="1" thickBot="1" x14ac:dyDescent="0.3">
      <c r="B90" s="142">
        <v>45295</v>
      </c>
      <c r="C90" s="139"/>
      <c r="D90" s="139"/>
      <c r="E90" s="139"/>
      <c r="F90" s="149"/>
      <c r="G90" s="2"/>
      <c r="H90" s="1"/>
      <c r="I90" s="1"/>
    </row>
    <row r="91" spans="2:9" ht="15" thickTop="1" thickBot="1" x14ac:dyDescent="0.3">
      <c r="B91" s="142">
        <v>45296</v>
      </c>
      <c r="C91" s="139"/>
      <c r="D91" s="139"/>
      <c r="E91" s="139"/>
      <c r="F91" s="149"/>
      <c r="G91" s="2"/>
      <c r="H91" s="1"/>
      <c r="I91" s="1"/>
    </row>
    <row r="92" spans="2:9" ht="15" thickTop="1" thickBot="1" x14ac:dyDescent="0.3">
      <c r="B92" s="142">
        <v>45297</v>
      </c>
      <c r="C92" s="139"/>
      <c r="D92" s="139"/>
      <c r="E92" s="139"/>
      <c r="F92" s="149"/>
      <c r="G92" s="2"/>
      <c r="H92" s="1"/>
      <c r="I92" s="1"/>
    </row>
    <row r="93" spans="2:9" ht="15" thickTop="1" thickBot="1" x14ac:dyDescent="0.3">
      <c r="B93" s="142">
        <v>45298</v>
      </c>
      <c r="C93" s="139"/>
      <c r="D93" s="139"/>
      <c r="E93" s="139"/>
      <c r="F93" s="149"/>
      <c r="G93" s="2"/>
      <c r="H93" s="1"/>
      <c r="I93" s="1"/>
    </row>
    <row r="94" spans="2:9" ht="15" thickTop="1" thickBot="1" x14ac:dyDescent="0.3">
      <c r="B94" s="142">
        <v>45299</v>
      </c>
      <c r="C94" s="139"/>
      <c r="D94" s="139"/>
      <c r="E94" s="139"/>
      <c r="F94" s="149"/>
      <c r="G94" s="2"/>
      <c r="H94" s="1"/>
      <c r="I94" s="1"/>
    </row>
    <row r="95" spans="2:9" ht="15" thickTop="1" thickBot="1" x14ac:dyDescent="0.3">
      <c r="B95" s="142">
        <v>45300</v>
      </c>
      <c r="C95" s="139"/>
      <c r="D95" s="139"/>
      <c r="E95" s="139"/>
      <c r="F95" s="149"/>
      <c r="G95" s="2"/>
      <c r="H95" s="1"/>
      <c r="I95" s="1"/>
    </row>
    <row r="96" spans="2:9" ht="15" thickTop="1" thickBot="1" x14ac:dyDescent="0.3">
      <c r="B96" s="142">
        <v>45301</v>
      </c>
      <c r="C96" s="139"/>
      <c r="D96" s="139"/>
      <c r="E96" s="139"/>
      <c r="F96" s="149"/>
      <c r="G96" s="2"/>
      <c r="H96" s="1"/>
      <c r="I96" s="1"/>
    </row>
    <row r="97" spans="2:9" ht="15" thickTop="1" thickBot="1" x14ac:dyDescent="0.3">
      <c r="B97" s="142">
        <v>45302</v>
      </c>
      <c r="C97" s="139"/>
      <c r="D97" s="139"/>
      <c r="E97" s="139"/>
      <c r="F97" s="149"/>
      <c r="G97" s="2"/>
      <c r="H97" s="1"/>
      <c r="I97" s="1"/>
    </row>
    <row r="98" spans="2:9" ht="15" thickTop="1" thickBot="1" x14ac:dyDescent="0.3">
      <c r="B98" s="142">
        <v>45303</v>
      </c>
      <c r="C98" s="139"/>
      <c r="D98" s="139"/>
      <c r="E98" s="139"/>
      <c r="F98" s="149"/>
      <c r="G98" s="2"/>
      <c r="H98" s="1"/>
      <c r="I98" s="1"/>
    </row>
    <row r="99" spans="2:9" ht="15" thickTop="1" thickBot="1" x14ac:dyDescent="0.3">
      <c r="B99" s="142">
        <v>45304</v>
      </c>
      <c r="C99" s="139"/>
      <c r="D99" s="139"/>
      <c r="E99" s="139"/>
      <c r="F99" s="149"/>
      <c r="G99" s="2"/>
      <c r="H99" s="1"/>
      <c r="I99" s="1"/>
    </row>
    <row r="100" spans="2:9" ht="15" thickTop="1" thickBot="1" x14ac:dyDescent="0.3">
      <c r="B100" s="142">
        <v>45305</v>
      </c>
      <c r="C100" s="139"/>
      <c r="D100" s="139"/>
      <c r="E100" s="139"/>
      <c r="F100" s="149"/>
      <c r="G100" s="2"/>
      <c r="H100" s="1"/>
      <c r="I100" s="1"/>
    </row>
    <row r="101" spans="2:9" ht="15" thickTop="1" thickBot="1" x14ac:dyDescent="0.3">
      <c r="B101" s="142">
        <v>45306</v>
      </c>
      <c r="C101" s="139"/>
      <c r="D101" s="139"/>
      <c r="E101" s="139"/>
      <c r="F101" s="149"/>
      <c r="G101" s="2"/>
      <c r="H101" s="1"/>
      <c r="I101" s="1"/>
    </row>
    <row r="102" spans="2:9" ht="15" thickTop="1" thickBot="1" x14ac:dyDescent="0.3">
      <c r="B102" s="142">
        <v>45307</v>
      </c>
      <c r="C102" s="139"/>
      <c r="D102" s="139"/>
      <c r="E102" s="139"/>
      <c r="F102" s="149"/>
      <c r="G102" s="2"/>
      <c r="H102" s="1"/>
      <c r="I102" s="1"/>
    </row>
    <row r="103" spans="2:9" ht="15" thickTop="1" thickBot="1" x14ac:dyDescent="0.3">
      <c r="B103" s="142">
        <v>45308</v>
      </c>
      <c r="C103" s="139"/>
      <c r="D103" s="139"/>
      <c r="E103" s="139"/>
      <c r="F103" s="149"/>
      <c r="G103" s="2"/>
      <c r="H103" s="1"/>
      <c r="I103" s="1"/>
    </row>
    <row r="104" spans="2:9" ht="15" thickTop="1" thickBot="1" x14ac:dyDescent="0.3">
      <c r="B104" s="142">
        <v>45309</v>
      </c>
      <c r="C104" s="139"/>
      <c r="D104" s="139"/>
      <c r="E104" s="139"/>
      <c r="F104" s="149"/>
      <c r="G104" s="2"/>
      <c r="H104" s="1"/>
      <c r="I104" s="1"/>
    </row>
    <row r="105" spans="2:9" ht="15" thickTop="1" thickBot="1" x14ac:dyDescent="0.3">
      <c r="B105" s="142">
        <v>45310</v>
      </c>
      <c r="C105" s="139"/>
      <c r="D105" s="139"/>
      <c r="E105" s="139"/>
      <c r="F105" s="149"/>
      <c r="G105" s="2"/>
      <c r="H105" s="1"/>
      <c r="I105" s="1"/>
    </row>
    <row r="106" spans="2:9" ht="15" thickTop="1" thickBot="1" x14ac:dyDescent="0.3">
      <c r="B106" s="142">
        <v>45311</v>
      </c>
      <c r="C106" s="139"/>
      <c r="D106" s="139"/>
      <c r="E106" s="139"/>
      <c r="F106" s="149"/>
      <c r="G106" s="2"/>
      <c r="H106" s="1"/>
      <c r="I106" s="1"/>
    </row>
    <row r="107" spans="2:9" ht="15" thickTop="1" thickBot="1" x14ac:dyDescent="0.3">
      <c r="B107" s="142">
        <v>45312</v>
      </c>
      <c r="C107" s="139"/>
      <c r="D107" s="139"/>
      <c r="E107" s="139"/>
      <c r="F107" s="149"/>
      <c r="G107" s="2"/>
      <c r="H107" s="1"/>
      <c r="I107" s="1"/>
    </row>
    <row r="108" spans="2:9" ht="15" thickTop="1" thickBot="1" x14ac:dyDescent="0.3">
      <c r="B108" s="142">
        <v>45313</v>
      </c>
      <c r="C108" s="139"/>
      <c r="D108" s="139"/>
      <c r="E108" s="139"/>
      <c r="F108" s="149"/>
      <c r="G108" s="2"/>
      <c r="H108" s="1"/>
      <c r="I108" s="1"/>
    </row>
    <row r="109" spans="2:9" ht="15" thickTop="1" thickBot="1" x14ac:dyDescent="0.3">
      <c r="B109" s="142">
        <v>45314</v>
      </c>
      <c r="C109" s="139"/>
      <c r="D109" s="139"/>
      <c r="E109" s="139"/>
      <c r="F109" s="149"/>
      <c r="G109" s="2"/>
      <c r="H109" s="1"/>
      <c r="I109" s="1"/>
    </row>
    <row r="110" spans="2:9" ht="15" thickTop="1" thickBot="1" x14ac:dyDescent="0.3">
      <c r="B110" s="142">
        <v>45315</v>
      </c>
      <c r="C110" s="139"/>
      <c r="D110" s="139"/>
      <c r="E110" s="139"/>
      <c r="F110" s="149"/>
      <c r="G110" s="2"/>
      <c r="H110" s="1"/>
      <c r="I110" s="1"/>
    </row>
    <row r="111" spans="2:9" ht="15" thickTop="1" thickBot="1" x14ac:dyDescent="0.3">
      <c r="B111" s="142">
        <v>45316</v>
      </c>
      <c r="C111" s="139"/>
      <c r="D111" s="139"/>
      <c r="E111" s="139"/>
      <c r="F111" s="149"/>
      <c r="G111" s="2"/>
      <c r="H111" s="1"/>
      <c r="I111" s="1"/>
    </row>
    <row r="112" spans="2:9" ht="15" thickTop="1" thickBot="1" x14ac:dyDescent="0.3">
      <c r="B112" s="142">
        <v>45317</v>
      </c>
      <c r="C112" s="139"/>
      <c r="D112" s="139"/>
      <c r="E112" s="139"/>
      <c r="F112" s="149"/>
      <c r="G112" s="2"/>
      <c r="H112" s="1"/>
      <c r="I112" s="1"/>
    </row>
    <row r="113" spans="2:9" ht="15" thickTop="1" thickBot="1" x14ac:dyDescent="0.3">
      <c r="B113" s="142">
        <v>45318</v>
      </c>
      <c r="C113" s="139"/>
      <c r="D113" s="139"/>
      <c r="E113" s="139"/>
      <c r="F113" s="149"/>
      <c r="H113" s="14"/>
    </row>
    <row r="114" spans="2:9" ht="15" thickTop="1" thickBot="1" x14ac:dyDescent="0.3">
      <c r="B114" s="142">
        <v>45319</v>
      </c>
      <c r="C114" s="139"/>
      <c r="D114" s="139"/>
      <c r="E114" s="139"/>
      <c r="F114" s="149"/>
      <c r="H114" s="14"/>
    </row>
    <row r="115" spans="2:9" ht="15" thickTop="1" thickBot="1" x14ac:dyDescent="0.3">
      <c r="B115" s="142">
        <v>45320</v>
      </c>
      <c r="C115" s="139"/>
      <c r="D115" s="139"/>
      <c r="E115" s="139"/>
      <c r="F115" s="149"/>
      <c r="H115" s="14"/>
    </row>
    <row r="116" spans="2:9" ht="15" thickTop="1" thickBot="1" x14ac:dyDescent="0.3">
      <c r="B116" s="142">
        <v>45321</v>
      </c>
      <c r="C116" s="139"/>
      <c r="D116" s="139"/>
      <c r="E116" s="139"/>
      <c r="F116" s="149"/>
      <c r="H116" s="14"/>
    </row>
    <row r="117" spans="2:9" ht="13.8" thickTop="1" x14ac:dyDescent="0.25">
      <c r="D117" s="1"/>
      <c r="E117" s="10"/>
      <c r="H117" s="14"/>
      <c r="I117" s="140"/>
    </row>
  </sheetData>
  <mergeCells count="4">
    <mergeCell ref="B1:E1"/>
    <mergeCell ref="G1:I1"/>
    <mergeCell ref="B4:F5"/>
    <mergeCell ref="A2:F2"/>
  </mergeCells>
  <conditionalFormatting sqref="F7:F116">
    <cfRule type="containsText" dxfId="101" priority="1" operator="containsText" text="לא הושלם">
      <formula>NOT(ISERROR(SEARCH("לא הושלם",F7)))</formula>
    </cfRule>
    <cfRule type="containsText" dxfId="100" priority="2" operator="containsText" text="הושלם">
      <formula>NOT(ISERROR(SEARCH("הושלם",F7)))</formula>
    </cfRule>
    <cfRule type="containsText" dxfId="99" priority="3" operator="containsText" text="לא הושלם">
      <formula>NOT(ISERROR(SEARCH("לא הושלם",F7)))</formula>
    </cfRule>
  </conditionalFormatting>
  <conditionalFormatting sqref="R3 V3">
    <cfRule type="cellIs" dxfId="96" priority="11" stopIfTrue="1" operator="equal">
      <formula>"לא פעיל"</formula>
    </cfRule>
  </conditionalFormatting>
  <dataValidations count="2">
    <dataValidation type="list" showDropDown="1" showInputMessage="1" showErrorMessage="1" sqref="C6:D117" xr:uid="{EBDFD6D4-D907-4EBE-BA35-60D05183434A}">
      <formula1>"מםמ"</formula1>
    </dataValidation>
    <dataValidation showDropDown="1" showInputMessage="1" showErrorMessage="1" sqref="B4 E7:E116" xr:uid="{05CFB211-A0F1-4A1A-8DA0-6F72B4A5B93B}"/>
  </dataValidations>
  <hyperlinks>
    <hyperlink ref="A2" location="Dashboard!A1" display="חזרה לעץ מדדים" xr:uid="{225E6029-CBAF-4FD7-B599-4CA99F67B810}"/>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6A4A8481-1EF2-451B-BC6D-F3F61A3D1C85}">
            <xm:f>NOT(ISERROR(SEARCH(#REF!,F7)))</xm:f>
            <xm:f>#REF!</xm:f>
            <x14:dxf>
              <fill>
                <patternFill>
                  <bgColor rgb="FF00B050"/>
                </patternFill>
              </fill>
            </x14:dxf>
          </x14:cfRule>
          <x14:cfRule type="containsText" priority="5" operator="containsText" id="{BA18B565-4FBE-4FF0-B06E-430A98BA9110}">
            <xm:f>NOT(ISERROR(SEARCH(#REF!,F7)))</xm:f>
            <xm:f>#REF!</xm:f>
            <x14:dxf>
              <fill>
                <patternFill>
                  <bgColor theme="9"/>
                </patternFill>
              </fill>
            </x14:dxf>
          </x14:cfRule>
          <xm:sqref>F7:F116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C598CF45-C6CD-4094-ADD4-E4056D1DCD3D}">
          <x14:formula1>
            <xm:f>Dashboard!$A$12:$A$35</xm:f>
          </x14:formula1>
          <xm:sqref>E6:E117</xm:sqref>
        </x14:dataValidation>
        <x14:dataValidation type="list" allowBlank="1" showInputMessage="1" showErrorMessage="1" xr:uid="{460B939A-D189-4658-9E23-140F0E050AAF}">
          <x14:formula1>
            <xm:f>Dashboard!$A$7:$A$8</xm:f>
          </x14:formula1>
          <xm:sqref>F7:F116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9CFE2-727C-43BD-AB77-B92D11C286EE}">
  <sheetPr codeName="Sheet35">
    <tabColor theme="8" tint="-0.249977111117893"/>
  </sheetPr>
  <dimension ref="A1:W117"/>
  <sheetViews>
    <sheetView showGridLines="0" rightToLeft="1" topLeftCell="D1" workbookViewId="0">
      <selection activeCell="A2" sqref="A2:G2"/>
    </sheetView>
  </sheetViews>
  <sheetFormatPr defaultColWidth="8.69921875" defaultRowHeight="13.2" x14ac:dyDescent="0.25"/>
  <cols>
    <col min="1" max="1" width="6.5" style="14" customWidth="1"/>
    <col min="2" max="4" width="14.796875" style="1" customWidth="1"/>
    <col min="5" max="5" width="14.796875" style="10" customWidth="1"/>
    <col min="6" max="6" width="14.796875" style="40" customWidth="1"/>
    <col min="7" max="7" width="14.796875" style="14" customWidth="1"/>
    <col min="8" max="8" width="6.296875" style="1" customWidth="1"/>
    <col min="9" max="9" width="18" style="10" customWidth="1"/>
    <col min="10" max="10" width="17.09765625" style="2" customWidth="1"/>
    <col min="11" max="11" width="13.59765625" style="16" customWidth="1"/>
    <col min="12" max="12" width="15.3984375" style="15" customWidth="1"/>
    <col min="13" max="13" width="7.5" style="1" customWidth="1"/>
    <col min="14" max="14" width="7.59765625" style="1" customWidth="1"/>
    <col min="15" max="15" width="11" style="1" customWidth="1"/>
    <col min="16" max="16" width="9.8984375" style="1" customWidth="1"/>
    <col min="17" max="17" width="15.5" style="1" customWidth="1"/>
    <col min="18" max="18" width="14.8984375" style="1" customWidth="1"/>
    <col min="19" max="19" width="11.8984375" style="1" customWidth="1"/>
    <col min="20" max="20" width="5.8984375" style="1" customWidth="1"/>
    <col min="21" max="22" width="6.8984375" style="1" customWidth="1"/>
    <col min="23" max="23" width="5.59765625" style="1" customWidth="1"/>
    <col min="24" max="24" width="7.69921875" style="1" customWidth="1"/>
    <col min="25" max="16384" width="8.69921875" style="1"/>
  </cols>
  <sheetData>
    <row r="1" spans="1:23" ht="15.75" customHeight="1" x14ac:dyDescent="0.3">
      <c r="B1" s="330"/>
      <c r="C1" s="330"/>
      <c r="D1" s="330"/>
      <c r="E1" s="330"/>
      <c r="F1" s="330"/>
      <c r="H1" s="330"/>
      <c r="I1" s="330"/>
      <c r="J1" s="330"/>
      <c r="M1" s="9"/>
      <c r="O1" s="6"/>
      <c r="R1" s="19"/>
      <c r="T1" s="11"/>
    </row>
    <row r="2" spans="1:23" ht="17.25" customHeight="1" x14ac:dyDescent="0.4">
      <c r="A2" s="329" t="s">
        <v>1</v>
      </c>
      <c r="B2" s="329"/>
      <c r="C2" s="329"/>
      <c r="D2" s="329"/>
      <c r="E2" s="329"/>
      <c r="F2" s="329"/>
      <c r="G2" s="329"/>
      <c r="I2" s="37"/>
      <c r="J2" s="37"/>
      <c r="N2" s="6"/>
      <c r="P2" s="21"/>
      <c r="T2" s="2"/>
      <c r="V2" s="8"/>
    </row>
    <row r="3" spans="1:23" ht="19.5" customHeight="1" thickBot="1" x14ac:dyDescent="0.3">
      <c r="H3" s="8"/>
      <c r="I3" s="1"/>
      <c r="J3" s="1"/>
      <c r="L3" s="51"/>
      <c r="M3" s="52"/>
      <c r="N3" s="52"/>
      <c r="P3" s="22"/>
      <c r="Q3" s="23"/>
      <c r="R3" s="25"/>
      <c r="S3" s="35"/>
      <c r="U3" s="27"/>
      <c r="V3" s="27"/>
      <c r="W3" s="30"/>
    </row>
    <row r="4" spans="1:23" ht="43.5" customHeight="1" x14ac:dyDescent="0.2">
      <c r="A4" s="42"/>
      <c r="B4" s="360" t="s">
        <v>116</v>
      </c>
      <c r="C4" s="361"/>
      <c r="D4" s="361"/>
      <c r="E4" s="361"/>
      <c r="F4" s="361"/>
      <c r="G4" s="362"/>
      <c r="I4" s="217"/>
      <c r="J4" s="218"/>
      <c r="K4" s="1"/>
      <c r="L4" s="1"/>
    </row>
    <row r="5" spans="1:23" ht="21.75" customHeight="1" thickBot="1" x14ac:dyDescent="0.25">
      <c r="A5" s="1"/>
      <c r="B5" s="363"/>
      <c r="C5" s="364"/>
      <c r="D5" s="364"/>
      <c r="E5" s="364"/>
      <c r="F5" s="364"/>
      <c r="G5" s="365"/>
      <c r="I5" s="219"/>
      <c r="J5" s="218"/>
      <c r="K5" s="1"/>
      <c r="L5" s="1"/>
    </row>
    <row r="6" spans="1:23" ht="21.75" customHeight="1" thickBot="1" x14ac:dyDescent="0.3">
      <c r="E6" s="1"/>
      <c r="F6" s="10"/>
      <c r="G6" s="2"/>
      <c r="H6" s="16"/>
      <c r="I6" s="15"/>
      <c r="J6" s="1"/>
      <c r="K6" s="1"/>
      <c r="L6" s="1"/>
    </row>
    <row r="7" spans="1:23" ht="36.6" customHeight="1" thickTop="1" thickBot="1" x14ac:dyDescent="0.25">
      <c r="B7" s="138" t="s">
        <v>140</v>
      </c>
      <c r="C7" s="138" t="s">
        <v>149</v>
      </c>
      <c r="D7" s="127" t="s">
        <v>148</v>
      </c>
      <c r="E7" s="127" t="s">
        <v>227</v>
      </c>
      <c r="F7" s="127" t="s">
        <v>228</v>
      </c>
      <c r="G7" s="129" t="s">
        <v>141</v>
      </c>
      <c r="I7" s="161" t="s">
        <v>206</v>
      </c>
      <c r="J7" s="159" t="s">
        <v>207</v>
      </c>
      <c r="K7" s="222" t="s">
        <v>247</v>
      </c>
      <c r="L7" s="1"/>
    </row>
    <row r="8" spans="1:23" ht="24" customHeight="1" thickTop="1" thickBot="1" x14ac:dyDescent="0.25">
      <c r="B8" s="142">
        <v>45214</v>
      </c>
      <c r="C8" s="142"/>
      <c r="D8" s="139"/>
      <c r="E8" s="139"/>
      <c r="F8" s="139"/>
      <c r="G8" s="148" t="s">
        <v>205</v>
      </c>
      <c r="I8" s="162">
        <f>COUNTIF(G8:G116,"לא הושלם")</f>
        <v>5</v>
      </c>
      <c r="J8" s="160">
        <f>COUNTIF(G8:G116,"הושלם")</f>
        <v>12</v>
      </c>
      <c r="K8" s="221">
        <f>I8+J8</f>
        <v>17</v>
      </c>
      <c r="L8" s="1"/>
    </row>
    <row r="9" spans="1:23" ht="15" thickTop="1" thickBot="1" x14ac:dyDescent="0.3">
      <c r="B9" s="142">
        <v>45215</v>
      </c>
      <c r="C9" s="142"/>
      <c r="D9" s="139"/>
      <c r="E9" s="139"/>
      <c r="F9" s="139"/>
      <c r="G9" s="148" t="s">
        <v>205</v>
      </c>
      <c r="I9" s="15"/>
      <c r="J9" s="1"/>
      <c r="K9" s="1"/>
      <c r="L9" s="1"/>
    </row>
    <row r="10" spans="1:23" ht="15" thickTop="1" thickBot="1" x14ac:dyDescent="0.25">
      <c r="B10" s="142">
        <v>45215</v>
      </c>
      <c r="C10" s="142"/>
      <c r="D10" s="139"/>
      <c r="E10" s="139"/>
      <c r="F10" s="139"/>
      <c r="G10" s="148" t="s">
        <v>205</v>
      </c>
      <c r="I10" s="168" t="s">
        <v>146</v>
      </c>
      <c r="J10" s="180">
        <f>J8/SUM(I8:J8)</f>
        <v>0.70588235294117652</v>
      </c>
      <c r="K10" s="1"/>
      <c r="L10" s="1"/>
    </row>
    <row r="11" spans="1:23" ht="15" thickTop="1" thickBot="1" x14ac:dyDescent="0.3">
      <c r="B11" s="142">
        <v>45216</v>
      </c>
      <c r="C11" s="142"/>
      <c r="D11" s="139"/>
      <c r="E11" s="139"/>
      <c r="F11" s="139"/>
      <c r="G11" s="148" t="s">
        <v>205</v>
      </c>
      <c r="I11" s="1"/>
      <c r="J11" s="1"/>
      <c r="K11" s="1"/>
      <c r="L11" s="16"/>
      <c r="M11" s="15"/>
    </row>
    <row r="12" spans="1:23" ht="15" thickTop="1" thickBot="1" x14ac:dyDescent="0.3">
      <c r="B12" s="142">
        <v>45217</v>
      </c>
      <c r="C12" s="142"/>
      <c r="D12" s="139"/>
      <c r="E12" s="139"/>
      <c r="F12" s="139"/>
      <c r="G12" s="148" t="s">
        <v>205</v>
      </c>
      <c r="I12" s="153"/>
      <c r="J12" s="153"/>
      <c r="K12" s="208"/>
      <c r="L12" s="16"/>
      <c r="M12" s="15"/>
    </row>
    <row r="13" spans="1:23" ht="15" thickTop="1" thickBot="1" x14ac:dyDescent="0.3">
      <c r="B13" s="142">
        <v>45218</v>
      </c>
      <c r="C13" s="142"/>
      <c r="D13" s="139"/>
      <c r="E13" s="139"/>
      <c r="F13" s="139"/>
      <c r="G13" s="148" t="s">
        <v>205</v>
      </c>
      <c r="J13" s="153"/>
      <c r="K13" s="208"/>
      <c r="L13" s="16"/>
      <c r="M13" s="15"/>
    </row>
    <row r="14" spans="1:23" ht="15" thickTop="1" thickBot="1" x14ac:dyDescent="0.3">
      <c r="B14" s="142">
        <v>45219</v>
      </c>
      <c r="C14" s="142"/>
      <c r="D14" s="139"/>
      <c r="E14" s="139"/>
      <c r="F14" s="139"/>
      <c r="G14" s="148" t="s">
        <v>205</v>
      </c>
      <c r="I14" s="153"/>
      <c r="J14" s="153"/>
      <c r="K14" s="208"/>
      <c r="L14" s="16"/>
      <c r="M14" s="15"/>
    </row>
    <row r="15" spans="1:23" ht="15" thickTop="1" thickBot="1" x14ac:dyDescent="0.3">
      <c r="B15" s="142">
        <v>45220</v>
      </c>
      <c r="C15" s="142"/>
      <c r="D15" s="139"/>
      <c r="E15" s="139"/>
      <c r="F15" s="139"/>
      <c r="G15" s="149" t="s">
        <v>205</v>
      </c>
      <c r="J15" s="153"/>
      <c r="K15" s="208"/>
      <c r="L15" s="16"/>
      <c r="M15" s="15"/>
    </row>
    <row r="16" spans="1:23" ht="15" thickTop="1" thickBot="1" x14ac:dyDescent="0.3">
      <c r="B16" s="142">
        <v>45221</v>
      </c>
      <c r="C16" s="142"/>
      <c r="D16" s="139"/>
      <c r="E16" s="139"/>
      <c r="F16" s="139"/>
      <c r="G16" s="149" t="s">
        <v>204</v>
      </c>
      <c r="H16" s="2"/>
      <c r="I16" s="1"/>
      <c r="J16" s="1"/>
      <c r="L16" s="16"/>
      <c r="M16" s="15"/>
    </row>
    <row r="17" spans="2:13" ht="15" thickTop="1" thickBot="1" x14ac:dyDescent="0.3">
      <c r="B17" s="142">
        <v>45222</v>
      </c>
      <c r="C17" s="142"/>
      <c r="D17" s="139"/>
      <c r="E17" s="139"/>
      <c r="F17" s="139"/>
      <c r="G17" s="149" t="s">
        <v>204</v>
      </c>
      <c r="H17" s="2"/>
      <c r="I17" s="1"/>
      <c r="J17" s="1"/>
      <c r="L17" s="16"/>
      <c r="M17" s="15"/>
    </row>
    <row r="18" spans="2:13" ht="15" thickTop="1" thickBot="1" x14ac:dyDescent="0.3">
      <c r="B18" s="142">
        <v>45223</v>
      </c>
      <c r="C18" s="142"/>
      <c r="D18" s="139"/>
      <c r="E18" s="139"/>
      <c r="F18" s="139"/>
      <c r="G18" s="149" t="s">
        <v>204</v>
      </c>
      <c r="H18" s="2"/>
      <c r="I18" s="1"/>
      <c r="J18" s="1"/>
      <c r="L18" s="16"/>
      <c r="M18" s="15"/>
    </row>
    <row r="19" spans="2:13" ht="15" thickTop="1" thickBot="1" x14ac:dyDescent="0.3">
      <c r="B19" s="142">
        <v>45224</v>
      </c>
      <c r="C19" s="142"/>
      <c r="D19" s="139"/>
      <c r="E19" s="139"/>
      <c r="F19" s="139"/>
      <c r="G19" s="149" t="s">
        <v>204</v>
      </c>
      <c r="H19" s="2"/>
      <c r="I19" s="1"/>
      <c r="J19" s="1"/>
      <c r="L19" s="16"/>
      <c r="M19" s="15"/>
    </row>
    <row r="20" spans="2:13" ht="15" thickTop="1" thickBot="1" x14ac:dyDescent="0.3">
      <c r="B20" s="142">
        <v>45225</v>
      </c>
      <c r="C20" s="142"/>
      <c r="D20" s="139"/>
      <c r="E20" s="139"/>
      <c r="F20" s="139"/>
      <c r="G20" s="149" t="s">
        <v>204</v>
      </c>
      <c r="H20" s="2"/>
      <c r="I20" s="1"/>
      <c r="J20" s="1"/>
      <c r="L20" s="16"/>
      <c r="M20" s="15"/>
    </row>
    <row r="21" spans="2:13" ht="15" thickTop="1" thickBot="1" x14ac:dyDescent="0.3">
      <c r="B21" s="142">
        <v>45226</v>
      </c>
      <c r="C21" s="142"/>
      <c r="D21" s="139"/>
      <c r="E21" s="139"/>
      <c r="F21" s="139"/>
      <c r="G21" s="149" t="s">
        <v>205</v>
      </c>
      <c r="H21" s="2"/>
      <c r="I21" s="1"/>
      <c r="J21" s="1"/>
      <c r="L21" s="16"/>
      <c r="M21" s="15"/>
    </row>
    <row r="22" spans="2:13" ht="15" thickTop="1" thickBot="1" x14ac:dyDescent="0.3">
      <c r="B22" s="142">
        <v>45227</v>
      </c>
      <c r="C22" s="142"/>
      <c r="D22" s="139"/>
      <c r="E22" s="139"/>
      <c r="F22" s="139"/>
      <c r="G22" s="149" t="s">
        <v>205</v>
      </c>
      <c r="H22" s="2"/>
      <c r="I22" s="1"/>
      <c r="J22" s="1"/>
      <c r="L22" s="16"/>
      <c r="M22" s="15"/>
    </row>
    <row r="23" spans="2:13" ht="15" thickTop="1" thickBot="1" x14ac:dyDescent="0.3">
      <c r="B23" s="142">
        <v>45228</v>
      </c>
      <c r="C23" s="142"/>
      <c r="D23" s="139"/>
      <c r="E23" s="139"/>
      <c r="F23" s="139"/>
      <c r="G23" s="149" t="s">
        <v>205</v>
      </c>
      <c r="H23" s="2"/>
      <c r="I23" s="1"/>
      <c r="J23" s="1"/>
      <c r="L23" s="16"/>
      <c r="M23" s="15"/>
    </row>
    <row r="24" spans="2:13" ht="15" thickTop="1" thickBot="1" x14ac:dyDescent="0.3">
      <c r="B24" s="142">
        <v>45229</v>
      </c>
      <c r="C24" s="142"/>
      <c r="D24" s="139"/>
      <c r="E24" s="139"/>
      <c r="F24" s="139"/>
      <c r="G24" s="149" t="s">
        <v>205</v>
      </c>
      <c r="H24" s="2"/>
      <c r="I24" s="1"/>
      <c r="J24" s="1"/>
      <c r="L24" s="16"/>
      <c r="M24" s="15"/>
    </row>
    <row r="25" spans="2:13" ht="15" thickTop="1" thickBot="1" x14ac:dyDescent="0.3">
      <c r="B25" s="142">
        <v>45230</v>
      </c>
      <c r="C25" s="142"/>
      <c r="D25" s="139"/>
      <c r="E25" s="139"/>
      <c r="F25" s="139"/>
      <c r="G25" s="149"/>
      <c r="H25" s="2"/>
      <c r="I25" s="1"/>
      <c r="J25" s="1"/>
      <c r="L25" s="16"/>
      <c r="M25" s="15"/>
    </row>
    <row r="26" spans="2:13" ht="15" thickTop="1" thickBot="1" x14ac:dyDescent="0.3">
      <c r="B26" s="142">
        <v>45231</v>
      </c>
      <c r="C26" s="142"/>
      <c r="D26" s="139"/>
      <c r="E26" s="139"/>
      <c r="F26" s="139"/>
      <c r="G26" s="149"/>
      <c r="H26" s="2"/>
      <c r="I26" s="1"/>
      <c r="J26" s="1"/>
      <c r="L26" s="16"/>
      <c r="M26" s="15"/>
    </row>
    <row r="27" spans="2:13" ht="15" thickTop="1" thickBot="1" x14ac:dyDescent="0.3">
      <c r="B27" s="142">
        <v>45232</v>
      </c>
      <c r="C27" s="142"/>
      <c r="D27" s="139"/>
      <c r="E27" s="139"/>
      <c r="F27" s="139"/>
      <c r="G27" s="149"/>
      <c r="H27" s="2"/>
      <c r="I27" s="1"/>
      <c r="J27" s="1"/>
      <c r="L27" s="16"/>
      <c r="M27" s="15"/>
    </row>
    <row r="28" spans="2:13" ht="15" thickTop="1" thickBot="1" x14ac:dyDescent="0.3">
      <c r="B28" s="142">
        <v>45233</v>
      </c>
      <c r="C28" s="142"/>
      <c r="D28" s="139"/>
      <c r="E28" s="139"/>
      <c r="F28" s="139"/>
      <c r="G28" s="149"/>
      <c r="H28" s="2"/>
      <c r="I28" s="1"/>
      <c r="J28" s="1"/>
      <c r="L28" s="16"/>
      <c r="M28" s="15"/>
    </row>
    <row r="29" spans="2:13" ht="15" thickTop="1" thickBot="1" x14ac:dyDescent="0.3">
      <c r="B29" s="142">
        <v>45234</v>
      </c>
      <c r="C29" s="142"/>
      <c r="D29" s="139"/>
      <c r="E29" s="139"/>
      <c r="F29" s="139"/>
      <c r="G29" s="149"/>
      <c r="H29" s="2"/>
      <c r="I29" s="1"/>
      <c r="J29" s="1"/>
      <c r="L29" s="16"/>
      <c r="M29" s="15"/>
    </row>
    <row r="30" spans="2:13" ht="15" thickTop="1" thickBot="1" x14ac:dyDescent="0.3">
      <c r="B30" s="142">
        <v>45235</v>
      </c>
      <c r="C30" s="142"/>
      <c r="D30" s="139"/>
      <c r="E30" s="139"/>
      <c r="F30" s="139"/>
      <c r="G30" s="149"/>
      <c r="H30" s="2"/>
      <c r="I30" s="1"/>
      <c r="J30" s="1"/>
      <c r="L30" s="16"/>
      <c r="M30" s="15"/>
    </row>
    <row r="31" spans="2:13" ht="15" thickTop="1" thickBot="1" x14ac:dyDescent="0.3">
      <c r="B31" s="142">
        <v>45236</v>
      </c>
      <c r="C31" s="142"/>
      <c r="D31" s="139"/>
      <c r="E31" s="139"/>
      <c r="F31" s="139"/>
      <c r="G31" s="149"/>
      <c r="H31" s="2"/>
      <c r="I31" s="1"/>
      <c r="J31" s="1"/>
      <c r="L31" s="16"/>
      <c r="M31" s="15"/>
    </row>
    <row r="32" spans="2:13" ht="15" thickTop="1" thickBot="1" x14ac:dyDescent="0.3">
      <c r="B32" s="142">
        <v>45237</v>
      </c>
      <c r="C32" s="142"/>
      <c r="D32" s="139"/>
      <c r="E32" s="139"/>
      <c r="F32" s="139"/>
      <c r="G32" s="149"/>
      <c r="H32" s="2"/>
      <c r="I32" s="1"/>
      <c r="J32" s="1"/>
      <c r="L32" s="16"/>
      <c r="M32" s="15"/>
    </row>
    <row r="33" spans="2:13" ht="15" thickTop="1" thickBot="1" x14ac:dyDescent="0.3">
      <c r="B33" s="142">
        <v>45238</v>
      </c>
      <c r="C33" s="142"/>
      <c r="D33" s="139"/>
      <c r="E33" s="139"/>
      <c r="F33" s="139"/>
      <c r="G33" s="149"/>
      <c r="H33" s="2"/>
      <c r="I33" s="1"/>
      <c r="J33" s="1"/>
      <c r="L33" s="16"/>
      <c r="M33" s="15"/>
    </row>
    <row r="34" spans="2:13" ht="15" thickTop="1" thickBot="1" x14ac:dyDescent="0.3">
      <c r="B34" s="142">
        <v>45239</v>
      </c>
      <c r="C34" s="142"/>
      <c r="D34" s="139"/>
      <c r="E34" s="139"/>
      <c r="F34" s="139"/>
      <c r="G34" s="149"/>
      <c r="H34" s="2"/>
      <c r="I34" s="1"/>
      <c r="J34" s="1"/>
      <c r="L34" s="16"/>
      <c r="M34" s="15"/>
    </row>
    <row r="35" spans="2:13" ht="15" thickTop="1" thickBot="1" x14ac:dyDescent="0.3">
      <c r="B35" s="142">
        <v>45240</v>
      </c>
      <c r="C35" s="142"/>
      <c r="D35" s="139"/>
      <c r="E35" s="139"/>
      <c r="F35" s="139"/>
      <c r="G35" s="149"/>
      <c r="H35" s="2"/>
      <c r="I35" s="1"/>
      <c r="J35" s="1"/>
      <c r="L35" s="16"/>
      <c r="M35" s="15"/>
    </row>
    <row r="36" spans="2:13" ht="15" thickTop="1" thickBot="1" x14ac:dyDescent="0.3">
      <c r="B36" s="142">
        <v>45241</v>
      </c>
      <c r="C36" s="142"/>
      <c r="D36" s="139"/>
      <c r="E36" s="139"/>
      <c r="F36" s="139"/>
      <c r="G36" s="149"/>
      <c r="H36" s="2"/>
      <c r="I36" s="1"/>
      <c r="J36" s="1"/>
      <c r="L36" s="16"/>
      <c r="M36" s="15"/>
    </row>
    <row r="37" spans="2:13" ht="15" thickTop="1" thickBot="1" x14ac:dyDescent="0.3">
      <c r="B37" s="142">
        <v>45242</v>
      </c>
      <c r="C37" s="142"/>
      <c r="D37" s="139"/>
      <c r="E37" s="139"/>
      <c r="F37" s="139"/>
      <c r="G37" s="149"/>
      <c r="H37" s="2"/>
      <c r="I37" s="1"/>
      <c r="J37" s="1"/>
      <c r="L37" s="16"/>
      <c r="M37" s="15"/>
    </row>
    <row r="38" spans="2:13" ht="15" thickTop="1" thickBot="1" x14ac:dyDescent="0.3">
      <c r="B38" s="142">
        <v>45243</v>
      </c>
      <c r="C38" s="142"/>
      <c r="D38" s="139"/>
      <c r="E38" s="139"/>
      <c r="F38" s="139"/>
      <c r="G38" s="149"/>
      <c r="H38" s="2"/>
      <c r="I38" s="1"/>
      <c r="J38" s="1"/>
      <c r="L38" s="16"/>
      <c r="M38" s="15"/>
    </row>
    <row r="39" spans="2:13" ht="15" thickTop="1" thickBot="1" x14ac:dyDescent="0.3">
      <c r="B39" s="142">
        <v>45244</v>
      </c>
      <c r="C39" s="142"/>
      <c r="D39" s="139"/>
      <c r="E39" s="139"/>
      <c r="F39" s="139"/>
      <c r="G39" s="149"/>
      <c r="H39" s="2"/>
      <c r="I39" s="1"/>
      <c r="J39" s="1"/>
      <c r="L39" s="16"/>
      <c r="M39" s="15"/>
    </row>
    <row r="40" spans="2:13" ht="15" thickTop="1" thickBot="1" x14ac:dyDescent="0.3">
      <c r="B40" s="142">
        <v>45245</v>
      </c>
      <c r="C40" s="142"/>
      <c r="D40" s="139"/>
      <c r="E40" s="139"/>
      <c r="F40" s="139"/>
      <c r="G40" s="149"/>
      <c r="H40" s="2"/>
      <c r="I40" s="1"/>
      <c r="J40" s="1"/>
      <c r="L40" s="16"/>
      <c r="M40" s="15"/>
    </row>
    <row r="41" spans="2:13" ht="15" thickTop="1" thickBot="1" x14ac:dyDescent="0.3">
      <c r="B41" s="142">
        <v>45246</v>
      </c>
      <c r="C41" s="142"/>
      <c r="D41" s="139"/>
      <c r="E41" s="139"/>
      <c r="F41" s="139"/>
      <c r="G41" s="149"/>
      <c r="H41" s="2"/>
      <c r="I41" s="1"/>
      <c r="J41" s="1"/>
      <c r="L41" s="16"/>
      <c r="M41" s="15"/>
    </row>
    <row r="42" spans="2:13" ht="15" thickTop="1" thickBot="1" x14ac:dyDescent="0.3">
      <c r="B42" s="142">
        <v>45247</v>
      </c>
      <c r="C42" s="142"/>
      <c r="D42" s="139"/>
      <c r="E42" s="139"/>
      <c r="F42" s="139"/>
      <c r="G42" s="149"/>
      <c r="H42" s="2"/>
      <c r="I42" s="1"/>
      <c r="J42" s="1"/>
      <c r="L42" s="16"/>
      <c r="M42" s="15"/>
    </row>
    <row r="43" spans="2:13" ht="15" thickTop="1" thickBot="1" x14ac:dyDescent="0.3">
      <c r="B43" s="142">
        <v>45248</v>
      </c>
      <c r="C43" s="142"/>
      <c r="D43" s="139"/>
      <c r="E43" s="139"/>
      <c r="F43" s="139"/>
      <c r="G43" s="149"/>
      <c r="H43" s="2"/>
      <c r="I43" s="1"/>
      <c r="J43" s="1"/>
      <c r="L43" s="16"/>
      <c r="M43" s="15"/>
    </row>
    <row r="44" spans="2:13" ht="15" thickTop="1" thickBot="1" x14ac:dyDescent="0.3">
      <c r="B44" s="142">
        <v>45249</v>
      </c>
      <c r="C44" s="142"/>
      <c r="D44" s="139"/>
      <c r="E44" s="139"/>
      <c r="F44" s="139"/>
      <c r="G44" s="149"/>
      <c r="H44" s="2"/>
      <c r="I44" s="1"/>
      <c r="J44" s="1"/>
      <c r="L44" s="16"/>
      <c r="M44" s="15"/>
    </row>
    <row r="45" spans="2:13" ht="15" thickTop="1" thickBot="1" x14ac:dyDescent="0.3">
      <c r="B45" s="142">
        <v>45250</v>
      </c>
      <c r="C45" s="142"/>
      <c r="D45" s="139"/>
      <c r="E45" s="139"/>
      <c r="F45" s="139"/>
      <c r="G45" s="149"/>
      <c r="H45" s="2"/>
      <c r="I45" s="1"/>
      <c r="J45" s="1"/>
      <c r="L45" s="16"/>
      <c r="M45" s="15"/>
    </row>
    <row r="46" spans="2:13" ht="15" thickTop="1" thickBot="1" x14ac:dyDescent="0.3">
      <c r="B46" s="142">
        <v>45251</v>
      </c>
      <c r="C46" s="142"/>
      <c r="D46" s="139"/>
      <c r="E46" s="139"/>
      <c r="F46" s="139"/>
      <c r="G46" s="149"/>
      <c r="H46" s="2"/>
      <c r="I46" s="1"/>
      <c r="J46" s="1"/>
      <c r="L46" s="16"/>
      <c r="M46" s="15"/>
    </row>
    <row r="47" spans="2:13" ht="15" thickTop="1" thickBot="1" x14ac:dyDescent="0.3">
      <c r="B47" s="142">
        <v>45252</v>
      </c>
      <c r="C47" s="142"/>
      <c r="D47" s="139"/>
      <c r="E47" s="139"/>
      <c r="F47" s="139"/>
      <c r="G47" s="149"/>
      <c r="H47" s="2"/>
      <c r="I47" s="1"/>
      <c r="J47" s="1"/>
      <c r="L47" s="16"/>
      <c r="M47" s="15"/>
    </row>
    <row r="48" spans="2:13" ht="15" thickTop="1" thickBot="1" x14ac:dyDescent="0.3">
      <c r="B48" s="142">
        <v>45253</v>
      </c>
      <c r="C48" s="142"/>
      <c r="D48" s="139"/>
      <c r="E48" s="139"/>
      <c r="F48" s="139"/>
      <c r="G48" s="149"/>
      <c r="H48" s="2"/>
      <c r="I48" s="1"/>
      <c r="J48" s="1"/>
      <c r="L48" s="16"/>
      <c r="M48" s="15"/>
    </row>
    <row r="49" spans="2:13" ht="15" thickTop="1" thickBot="1" x14ac:dyDescent="0.3">
      <c r="B49" s="142">
        <v>45254</v>
      </c>
      <c r="C49" s="142"/>
      <c r="D49" s="139"/>
      <c r="E49" s="139"/>
      <c r="F49" s="139"/>
      <c r="G49" s="149"/>
      <c r="H49" s="2"/>
      <c r="I49" s="1"/>
      <c r="J49" s="1"/>
      <c r="L49" s="16"/>
      <c r="M49" s="15"/>
    </row>
    <row r="50" spans="2:13" ht="15" thickTop="1" thickBot="1" x14ac:dyDescent="0.3">
      <c r="B50" s="142">
        <v>45255</v>
      </c>
      <c r="C50" s="142"/>
      <c r="D50" s="139"/>
      <c r="E50" s="139"/>
      <c r="F50" s="139"/>
      <c r="G50" s="149"/>
      <c r="H50" s="2"/>
      <c r="I50" s="1"/>
      <c r="J50" s="1"/>
      <c r="L50" s="16"/>
      <c r="M50" s="15"/>
    </row>
    <row r="51" spans="2:13" ht="15" thickTop="1" thickBot="1" x14ac:dyDescent="0.3">
      <c r="B51" s="142">
        <v>45256</v>
      </c>
      <c r="C51" s="142"/>
      <c r="D51" s="139"/>
      <c r="E51" s="139"/>
      <c r="F51" s="139"/>
      <c r="G51" s="149"/>
      <c r="H51" s="2"/>
      <c r="I51" s="1"/>
      <c r="J51" s="1"/>
      <c r="L51" s="16"/>
      <c r="M51" s="15"/>
    </row>
    <row r="52" spans="2:13" ht="15" thickTop="1" thickBot="1" x14ac:dyDescent="0.3">
      <c r="B52" s="142">
        <v>45257</v>
      </c>
      <c r="C52" s="142"/>
      <c r="D52" s="139"/>
      <c r="E52" s="139"/>
      <c r="F52" s="139"/>
      <c r="G52" s="149"/>
      <c r="H52" s="2"/>
      <c r="I52" s="1"/>
      <c r="J52" s="1"/>
      <c r="L52" s="16"/>
      <c r="M52" s="15"/>
    </row>
    <row r="53" spans="2:13" ht="15" thickTop="1" thickBot="1" x14ac:dyDescent="0.3">
      <c r="B53" s="142">
        <v>45258</v>
      </c>
      <c r="C53" s="142"/>
      <c r="D53" s="139"/>
      <c r="E53" s="139"/>
      <c r="F53" s="139"/>
      <c r="G53" s="149"/>
      <c r="H53" s="2"/>
      <c r="I53" s="1"/>
      <c r="J53" s="1"/>
      <c r="L53" s="16"/>
      <c r="M53" s="15"/>
    </row>
    <row r="54" spans="2:13" ht="15" thickTop="1" thickBot="1" x14ac:dyDescent="0.3">
      <c r="B54" s="142">
        <v>45259</v>
      </c>
      <c r="C54" s="142"/>
      <c r="D54" s="139"/>
      <c r="E54" s="139"/>
      <c r="F54" s="139"/>
      <c r="G54" s="149"/>
      <c r="H54" s="2"/>
      <c r="I54" s="1"/>
      <c r="J54" s="1"/>
      <c r="L54" s="16"/>
      <c r="M54" s="15"/>
    </row>
    <row r="55" spans="2:13" ht="15" thickTop="1" thickBot="1" x14ac:dyDescent="0.3">
      <c r="B55" s="142">
        <v>45260</v>
      </c>
      <c r="C55" s="142"/>
      <c r="D55" s="139"/>
      <c r="E55" s="139"/>
      <c r="F55" s="139"/>
      <c r="G55" s="149"/>
      <c r="H55" s="2"/>
      <c r="I55" s="1"/>
      <c r="J55" s="1"/>
      <c r="L55" s="16"/>
      <c r="M55" s="15"/>
    </row>
    <row r="56" spans="2:13" ht="15" thickTop="1" thickBot="1" x14ac:dyDescent="0.3">
      <c r="B56" s="142">
        <v>45261</v>
      </c>
      <c r="C56" s="142"/>
      <c r="D56" s="139"/>
      <c r="E56" s="139"/>
      <c r="F56" s="139"/>
      <c r="G56" s="149"/>
      <c r="H56" s="2"/>
      <c r="I56" s="1"/>
      <c r="J56" s="1"/>
      <c r="L56" s="16"/>
      <c r="M56" s="15"/>
    </row>
    <row r="57" spans="2:13" ht="15" thickTop="1" thickBot="1" x14ac:dyDescent="0.3">
      <c r="B57" s="142">
        <v>45262</v>
      </c>
      <c r="C57" s="142"/>
      <c r="D57" s="139"/>
      <c r="E57" s="139"/>
      <c r="F57" s="139"/>
      <c r="G57" s="149"/>
      <c r="H57" s="2"/>
      <c r="I57" s="1"/>
      <c r="J57" s="1"/>
      <c r="L57" s="16"/>
      <c r="M57" s="15"/>
    </row>
    <row r="58" spans="2:13" ht="15" thickTop="1" thickBot="1" x14ac:dyDescent="0.3">
      <c r="B58" s="142">
        <v>45263</v>
      </c>
      <c r="C58" s="142"/>
      <c r="D58" s="139"/>
      <c r="E58" s="139"/>
      <c r="F58" s="139"/>
      <c r="G58" s="149"/>
      <c r="H58" s="2"/>
      <c r="I58" s="1"/>
      <c r="J58" s="1"/>
      <c r="L58" s="16"/>
      <c r="M58" s="15"/>
    </row>
    <row r="59" spans="2:13" ht="15" thickTop="1" thickBot="1" x14ac:dyDescent="0.3">
      <c r="B59" s="142">
        <v>45264</v>
      </c>
      <c r="C59" s="142"/>
      <c r="D59" s="139"/>
      <c r="E59" s="139"/>
      <c r="F59" s="139"/>
      <c r="G59" s="149"/>
      <c r="H59" s="2"/>
      <c r="I59" s="1"/>
      <c r="J59" s="1"/>
      <c r="L59" s="16"/>
      <c r="M59" s="15"/>
    </row>
    <row r="60" spans="2:13" ht="15" thickTop="1" thickBot="1" x14ac:dyDescent="0.3">
      <c r="B60" s="142">
        <v>45265</v>
      </c>
      <c r="C60" s="142"/>
      <c r="D60" s="139"/>
      <c r="E60" s="139"/>
      <c r="F60" s="139"/>
      <c r="G60" s="149"/>
      <c r="H60" s="2"/>
      <c r="I60" s="1"/>
      <c r="J60" s="1"/>
      <c r="L60" s="16"/>
      <c r="M60" s="15"/>
    </row>
    <row r="61" spans="2:13" ht="15" thickTop="1" thickBot="1" x14ac:dyDescent="0.3">
      <c r="B61" s="142">
        <v>45266</v>
      </c>
      <c r="C61" s="142"/>
      <c r="D61" s="139"/>
      <c r="E61" s="139"/>
      <c r="F61" s="139"/>
      <c r="G61" s="149"/>
      <c r="H61" s="2"/>
      <c r="I61" s="1"/>
      <c r="J61" s="1"/>
      <c r="L61" s="16"/>
      <c r="M61" s="15"/>
    </row>
    <row r="62" spans="2:13" ht="15" thickTop="1" thickBot="1" x14ac:dyDescent="0.3">
      <c r="B62" s="142">
        <v>45267</v>
      </c>
      <c r="C62" s="142"/>
      <c r="D62" s="139"/>
      <c r="E62" s="139"/>
      <c r="F62" s="139"/>
      <c r="G62" s="149"/>
      <c r="H62" s="2"/>
      <c r="I62" s="1"/>
      <c r="J62" s="1"/>
      <c r="L62" s="16"/>
      <c r="M62" s="15"/>
    </row>
    <row r="63" spans="2:13" ht="15" thickTop="1" thickBot="1" x14ac:dyDescent="0.3">
      <c r="B63" s="142">
        <v>45268</v>
      </c>
      <c r="C63" s="142"/>
      <c r="D63" s="139"/>
      <c r="E63" s="139"/>
      <c r="F63" s="139"/>
      <c r="G63" s="149"/>
      <c r="H63" s="2"/>
      <c r="I63" s="1"/>
      <c r="J63" s="1"/>
      <c r="L63" s="16"/>
      <c r="M63" s="15"/>
    </row>
    <row r="64" spans="2:13" ht="15" thickTop="1" thickBot="1" x14ac:dyDescent="0.3">
      <c r="B64" s="142">
        <v>45269</v>
      </c>
      <c r="C64" s="142"/>
      <c r="D64" s="139"/>
      <c r="E64" s="139"/>
      <c r="F64" s="139"/>
      <c r="G64" s="149"/>
      <c r="H64" s="2"/>
      <c r="I64" s="1"/>
      <c r="J64" s="1"/>
      <c r="L64" s="16"/>
      <c r="M64" s="15"/>
    </row>
    <row r="65" spans="2:13" ht="15" thickTop="1" thickBot="1" x14ac:dyDescent="0.3">
      <c r="B65" s="142">
        <v>45270</v>
      </c>
      <c r="C65" s="142"/>
      <c r="D65" s="139"/>
      <c r="E65" s="139"/>
      <c r="F65" s="139"/>
      <c r="G65" s="149"/>
      <c r="H65" s="2"/>
      <c r="I65" s="1"/>
      <c r="J65" s="1"/>
      <c r="L65" s="16"/>
      <c r="M65" s="15"/>
    </row>
    <row r="66" spans="2:13" ht="15" thickTop="1" thickBot="1" x14ac:dyDescent="0.3">
      <c r="B66" s="142">
        <v>45271</v>
      </c>
      <c r="C66" s="142"/>
      <c r="D66" s="139"/>
      <c r="E66" s="139"/>
      <c r="F66" s="139"/>
      <c r="G66" s="149"/>
      <c r="H66" s="2"/>
      <c r="I66" s="1"/>
      <c r="J66" s="1"/>
      <c r="L66" s="16"/>
      <c r="M66" s="15"/>
    </row>
    <row r="67" spans="2:13" ht="15" thickTop="1" thickBot="1" x14ac:dyDescent="0.3">
      <c r="B67" s="142">
        <v>45272</v>
      </c>
      <c r="C67" s="142"/>
      <c r="D67" s="139"/>
      <c r="E67" s="139"/>
      <c r="F67" s="139"/>
      <c r="G67" s="149"/>
      <c r="H67" s="2"/>
      <c r="I67" s="1"/>
      <c r="J67" s="1"/>
      <c r="L67" s="16"/>
      <c r="M67" s="15"/>
    </row>
    <row r="68" spans="2:13" ht="15" thickTop="1" thickBot="1" x14ac:dyDescent="0.3">
      <c r="B68" s="142">
        <v>45273</v>
      </c>
      <c r="C68" s="142"/>
      <c r="D68" s="139"/>
      <c r="E68" s="139"/>
      <c r="F68" s="139"/>
      <c r="G68" s="149"/>
      <c r="H68" s="2"/>
      <c r="I68" s="1"/>
      <c r="J68" s="1"/>
      <c r="L68" s="16"/>
      <c r="M68" s="15"/>
    </row>
    <row r="69" spans="2:13" ht="15" thickTop="1" thickBot="1" x14ac:dyDescent="0.3">
      <c r="B69" s="142">
        <v>45274</v>
      </c>
      <c r="C69" s="142"/>
      <c r="D69" s="139"/>
      <c r="E69" s="139"/>
      <c r="F69" s="139"/>
      <c r="G69" s="149"/>
      <c r="H69" s="2"/>
      <c r="I69" s="1"/>
      <c r="J69" s="1"/>
      <c r="L69" s="16"/>
      <c r="M69" s="15"/>
    </row>
    <row r="70" spans="2:13" ht="15" thickTop="1" thickBot="1" x14ac:dyDescent="0.3">
      <c r="B70" s="142">
        <v>45275</v>
      </c>
      <c r="C70" s="142"/>
      <c r="D70" s="139"/>
      <c r="E70" s="139"/>
      <c r="F70" s="139"/>
      <c r="G70" s="149"/>
      <c r="H70" s="2"/>
      <c r="I70" s="1"/>
      <c r="J70" s="1"/>
      <c r="L70" s="16"/>
      <c r="M70" s="15"/>
    </row>
    <row r="71" spans="2:13" ht="15" thickTop="1" thickBot="1" x14ac:dyDescent="0.3">
      <c r="B71" s="142">
        <v>45276</v>
      </c>
      <c r="C71" s="142"/>
      <c r="D71" s="139"/>
      <c r="E71" s="139"/>
      <c r="F71" s="139"/>
      <c r="G71" s="149"/>
      <c r="H71" s="2"/>
      <c r="I71" s="1"/>
      <c r="J71" s="1"/>
      <c r="L71" s="16"/>
      <c r="M71" s="15"/>
    </row>
    <row r="72" spans="2:13" ht="15" thickTop="1" thickBot="1" x14ac:dyDescent="0.3">
      <c r="B72" s="142">
        <v>45277</v>
      </c>
      <c r="C72" s="142"/>
      <c r="D72" s="139"/>
      <c r="E72" s="139"/>
      <c r="F72" s="139"/>
      <c r="G72" s="149"/>
      <c r="H72" s="2"/>
      <c r="I72" s="1"/>
      <c r="J72" s="1"/>
      <c r="L72" s="16"/>
      <c r="M72" s="15"/>
    </row>
    <row r="73" spans="2:13" ht="15" thickTop="1" thickBot="1" x14ac:dyDescent="0.3">
      <c r="B73" s="142">
        <v>45278</v>
      </c>
      <c r="C73" s="142"/>
      <c r="D73" s="139"/>
      <c r="E73" s="139"/>
      <c r="F73" s="139"/>
      <c r="G73" s="149"/>
      <c r="H73" s="2"/>
      <c r="I73" s="1"/>
      <c r="J73" s="1"/>
      <c r="L73" s="16"/>
      <c r="M73" s="15"/>
    </row>
    <row r="74" spans="2:13" ht="15" thickTop="1" thickBot="1" x14ac:dyDescent="0.3">
      <c r="B74" s="142">
        <v>45279</v>
      </c>
      <c r="C74" s="142"/>
      <c r="D74" s="139"/>
      <c r="E74" s="139"/>
      <c r="F74" s="139"/>
      <c r="G74" s="149"/>
      <c r="H74" s="2"/>
      <c r="I74" s="1"/>
      <c r="J74" s="1"/>
      <c r="L74" s="16"/>
      <c r="M74" s="15"/>
    </row>
    <row r="75" spans="2:13" ht="15" thickTop="1" thickBot="1" x14ac:dyDescent="0.3">
      <c r="B75" s="142">
        <v>45280</v>
      </c>
      <c r="C75" s="142"/>
      <c r="D75" s="139"/>
      <c r="E75" s="139"/>
      <c r="F75" s="139"/>
      <c r="G75" s="149"/>
      <c r="H75" s="2"/>
      <c r="I75" s="1"/>
      <c r="J75" s="1"/>
      <c r="L75" s="16"/>
      <c r="M75" s="15"/>
    </row>
    <row r="76" spans="2:13" ht="15" thickTop="1" thickBot="1" x14ac:dyDescent="0.3">
      <c r="B76" s="142">
        <v>45281</v>
      </c>
      <c r="C76" s="142"/>
      <c r="D76" s="139"/>
      <c r="E76" s="139"/>
      <c r="F76" s="139"/>
      <c r="G76" s="149"/>
      <c r="H76" s="2"/>
      <c r="I76" s="1"/>
      <c r="J76" s="1"/>
      <c r="L76" s="16"/>
      <c r="M76" s="15"/>
    </row>
    <row r="77" spans="2:13" ht="15" thickTop="1" thickBot="1" x14ac:dyDescent="0.3">
      <c r="B77" s="142">
        <v>45282</v>
      </c>
      <c r="C77" s="142"/>
      <c r="D77" s="139"/>
      <c r="E77" s="139"/>
      <c r="F77" s="139"/>
      <c r="G77" s="149"/>
      <c r="H77" s="2"/>
      <c r="I77" s="1"/>
      <c r="J77" s="1"/>
      <c r="L77" s="16"/>
      <c r="M77" s="15"/>
    </row>
    <row r="78" spans="2:13" ht="15" thickTop="1" thickBot="1" x14ac:dyDescent="0.3">
      <c r="B78" s="142">
        <v>45283</v>
      </c>
      <c r="C78" s="142"/>
      <c r="D78" s="139"/>
      <c r="E78" s="139"/>
      <c r="F78" s="139"/>
      <c r="G78" s="149"/>
      <c r="H78" s="2"/>
      <c r="I78" s="1"/>
      <c r="J78" s="1"/>
      <c r="L78" s="16"/>
      <c r="M78" s="15"/>
    </row>
    <row r="79" spans="2:13" ht="15" thickTop="1" thickBot="1" x14ac:dyDescent="0.3">
      <c r="B79" s="142">
        <v>45284</v>
      </c>
      <c r="C79" s="142"/>
      <c r="D79" s="139"/>
      <c r="E79" s="139"/>
      <c r="F79" s="139"/>
      <c r="G79" s="149"/>
      <c r="H79" s="2"/>
      <c r="I79" s="1"/>
      <c r="J79" s="1"/>
      <c r="L79" s="16"/>
      <c r="M79" s="15"/>
    </row>
    <row r="80" spans="2:13" ht="15" thickTop="1" thickBot="1" x14ac:dyDescent="0.3">
      <c r="B80" s="142">
        <v>45285</v>
      </c>
      <c r="C80" s="142"/>
      <c r="D80" s="139"/>
      <c r="E80" s="139"/>
      <c r="F80" s="139"/>
      <c r="G80" s="149"/>
      <c r="H80" s="2"/>
      <c r="I80" s="1"/>
      <c r="J80" s="1"/>
      <c r="L80" s="16"/>
      <c r="M80" s="15"/>
    </row>
    <row r="81" spans="2:13" ht="15" thickTop="1" thickBot="1" x14ac:dyDescent="0.3">
      <c r="B81" s="142">
        <v>45286</v>
      </c>
      <c r="C81" s="142"/>
      <c r="D81" s="139"/>
      <c r="E81" s="139"/>
      <c r="F81" s="139"/>
      <c r="G81" s="149"/>
      <c r="H81" s="2"/>
      <c r="I81" s="1"/>
      <c r="J81" s="1"/>
      <c r="L81" s="16"/>
      <c r="M81" s="15"/>
    </row>
    <row r="82" spans="2:13" ht="15" thickTop="1" thickBot="1" x14ac:dyDescent="0.3">
      <c r="B82" s="142">
        <v>45287</v>
      </c>
      <c r="C82" s="142"/>
      <c r="D82" s="139"/>
      <c r="E82" s="139"/>
      <c r="F82" s="139"/>
      <c r="G82" s="149"/>
      <c r="H82" s="2"/>
      <c r="I82" s="1"/>
      <c r="J82" s="1"/>
      <c r="L82" s="16"/>
      <c r="M82" s="15"/>
    </row>
    <row r="83" spans="2:13" ht="15" thickTop="1" thickBot="1" x14ac:dyDescent="0.3">
      <c r="B83" s="142">
        <v>45288</v>
      </c>
      <c r="C83" s="142"/>
      <c r="D83" s="139"/>
      <c r="E83" s="139"/>
      <c r="F83" s="139"/>
      <c r="G83" s="149"/>
      <c r="H83" s="2"/>
      <c r="I83" s="1"/>
      <c r="J83" s="1"/>
      <c r="L83" s="16"/>
      <c r="M83" s="15"/>
    </row>
    <row r="84" spans="2:13" ht="15" thickTop="1" thickBot="1" x14ac:dyDescent="0.3">
      <c r="B84" s="142">
        <v>45289</v>
      </c>
      <c r="C84" s="142"/>
      <c r="D84" s="139"/>
      <c r="E84" s="139"/>
      <c r="F84" s="139"/>
      <c r="G84" s="149"/>
      <c r="H84" s="2"/>
      <c r="I84" s="1"/>
      <c r="J84" s="1"/>
      <c r="L84" s="16"/>
      <c r="M84" s="15"/>
    </row>
    <row r="85" spans="2:13" ht="15" thickTop="1" thickBot="1" x14ac:dyDescent="0.3">
      <c r="B85" s="142">
        <v>45290</v>
      </c>
      <c r="C85" s="142"/>
      <c r="D85" s="139"/>
      <c r="E85" s="139"/>
      <c r="F85" s="139"/>
      <c r="G85" s="149"/>
      <c r="H85" s="2"/>
      <c r="I85" s="1"/>
      <c r="J85" s="1"/>
      <c r="L85" s="16"/>
      <c r="M85" s="15"/>
    </row>
    <row r="86" spans="2:13" ht="15" thickTop="1" thickBot="1" x14ac:dyDescent="0.3">
      <c r="B86" s="142">
        <v>45291</v>
      </c>
      <c r="C86" s="142"/>
      <c r="D86" s="139"/>
      <c r="E86" s="139"/>
      <c r="F86" s="139"/>
      <c r="G86" s="149"/>
      <c r="H86" s="2"/>
      <c r="I86" s="1"/>
      <c r="J86" s="1"/>
      <c r="L86" s="16"/>
      <c r="M86" s="15"/>
    </row>
    <row r="87" spans="2:13" ht="15" thickTop="1" thickBot="1" x14ac:dyDescent="0.3">
      <c r="B87" s="142">
        <v>45292</v>
      </c>
      <c r="C87" s="142"/>
      <c r="D87" s="139"/>
      <c r="E87" s="139"/>
      <c r="F87" s="139"/>
      <c r="G87" s="149"/>
      <c r="H87" s="2"/>
      <c r="I87" s="1"/>
      <c r="J87" s="1"/>
      <c r="L87" s="16"/>
      <c r="M87" s="15"/>
    </row>
    <row r="88" spans="2:13" ht="15" thickTop="1" thickBot="1" x14ac:dyDescent="0.3">
      <c r="B88" s="142">
        <v>45293</v>
      </c>
      <c r="C88" s="142"/>
      <c r="D88" s="139"/>
      <c r="E88" s="139"/>
      <c r="F88" s="139"/>
      <c r="G88" s="149"/>
      <c r="H88" s="2"/>
      <c r="I88" s="1"/>
      <c r="J88" s="1"/>
      <c r="L88" s="16"/>
      <c r="M88" s="15"/>
    </row>
    <row r="89" spans="2:13" ht="15" thickTop="1" thickBot="1" x14ac:dyDescent="0.3">
      <c r="B89" s="142">
        <v>45294</v>
      </c>
      <c r="C89" s="142"/>
      <c r="D89" s="139"/>
      <c r="E89" s="139"/>
      <c r="F89" s="139"/>
      <c r="G89" s="149"/>
      <c r="H89" s="2"/>
      <c r="I89" s="1"/>
      <c r="J89" s="1"/>
      <c r="L89" s="16"/>
      <c r="M89" s="15"/>
    </row>
    <row r="90" spans="2:13" ht="15" thickTop="1" thickBot="1" x14ac:dyDescent="0.3">
      <c r="B90" s="142">
        <v>45295</v>
      </c>
      <c r="C90" s="142"/>
      <c r="D90" s="139"/>
      <c r="E90" s="139"/>
      <c r="F90" s="139"/>
      <c r="G90" s="149"/>
      <c r="H90" s="2"/>
      <c r="I90" s="1"/>
      <c r="J90" s="1"/>
      <c r="L90" s="16"/>
      <c r="M90" s="15"/>
    </row>
    <row r="91" spans="2:13" ht="15" thickTop="1" thickBot="1" x14ac:dyDescent="0.3">
      <c r="B91" s="142">
        <v>45296</v>
      </c>
      <c r="C91" s="142"/>
      <c r="D91" s="139"/>
      <c r="E91" s="139"/>
      <c r="F91" s="139"/>
      <c r="G91" s="149"/>
      <c r="H91" s="2"/>
      <c r="I91" s="1"/>
      <c r="J91" s="1"/>
      <c r="L91" s="16"/>
      <c r="M91" s="15"/>
    </row>
    <row r="92" spans="2:13" ht="15" thickTop="1" thickBot="1" x14ac:dyDescent="0.3">
      <c r="B92" s="142">
        <v>45297</v>
      </c>
      <c r="C92" s="142"/>
      <c r="D92" s="139"/>
      <c r="E92" s="139"/>
      <c r="F92" s="139"/>
      <c r="G92" s="149"/>
      <c r="H92" s="2"/>
      <c r="I92" s="1"/>
      <c r="J92" s="1"/>
      <c r="L92" s="16"/>
      <c r="M92" s="15"/>
    </row>
    <row r="93" spans="2:13" ht="15" thickTop="1" thickBot="1" x14ac:dyDescent="0.3">
      <c r="B93" s="142">
        <v>45298</v>
      </c>
      <c r="C93" s="142"/>
      <c r="D93" s="139"/>
      <c r="E93" s="139"/>
      <c r="F93" s="139"/>
      <c r="G93" s="149"/>
      <c r="H93" s="2"/>
      <c r="I93" s="1"/>
      <c r="J93" s="1"/>
      <c r="L93" s="16"/>
      <c r="M93" s="15"/>
    </row>
    <row r="94" spans="2:13" ht="15" thickTop="1" thickBot="1" x14ac:dyDescent="0.3">
      <c r="B94" s="142">
        <v>45299</v>
      </c>
      <c r="C94" s="142"/>
      <c r="D94" s="139"/>
      <c r="E94" s="139"/>
      <c r="F94" s="139"/>
      <c r="G94" s="149"/>
      <c r="H94" s="2"/>
      <c r="I94" s="1"/>
      <c r="J94" s="1"/>
      <c r="L94" s="16"/>
      <c r="M94" s="15"/>
    </row>
    <row r="95" spans="2:13" ht="15" thickTop="1" thickBot="1" x14ac:dyDescent="0.3">
      <c r="B95" s="142">
        <v>45300</v>
      </c>
      <c r="C95" s="142"/>
      <c r="D95" s="139"/>
      <c r="E95" s="139"/>
      <c r="F95" s="139"/>
      <c r="G95" s="149"/>
      <c r="H95" s="2"/>
      <c r="I95" s="1"/>
      <c r="J95" s="1"/>
      <c r="L95" s="16"/>
      <c r="M95" s="15"/>
    </row>
    <row r="96" spans="2:13" ht="15" thickTop="1" thickBot="1" x14ac:dyDescent="0.3">
      <c r="B96" s="142">
        <v>45301</v>
      </c>
      <c r="C96" s="142"/>
      <c r="D96" s="139"/>
      <c r="E96" s="139"/>
      <c r="F96" s="139"/>
      <c r="G96" s="149"/>
      <c r="H96" s="2"/>
      <c r="I96" s="1"/>
      <c r="J96" s="1"/>
      <c r="L96" s="16"/>
      <c r="M96" s="15"/>
    </row>
    <row r="97" spans="2:13" ht="15" thickTop="1" thickBot="1" x14ac:dyDescent="0.3">
      <c r="B97" s="142">
        <v>45302</v>
      </c>
      <c r="C97" s="142"/>
      <c r="D97" s="139"/>
      <c r="E97" s="139"/>
      <c r="F97" s="139"/>
      <c r="G97" s="149"/>
      <c r="H97" s="2"/>
      <c r="I97" s="1"/>
      <c r="J97" s="1"/>
      <c r="L97" s="16"/>
      <c r="M97" s="15"/>
    </row>
    <row r="98" spans="2:13" ht="15" thickTop="1" thickBot="1" x14ac:dyDescent="0.3">
      <c r="B98" s="142">
        <v>45303</v>
      </c>
      <c r="C98" s="142"/>
      <c r="D98" s="139"/>
      <c r="E98" s="139"/>
      <c r="F98" s="139"/>
      <c r="G98" s="149"/>
      <c r="H98" s="2"/>
      <c r="I98" s="1"/>
      <c r="J98" s="1"/>
      <c r="L98" s="16"/>
      <c r="M98" s="15"/>
    </row>
    <row r="99" spans="2:13" ht="15" thickTop="1" thickBot="1" x14ac:dyDescent="0.3">
      <c r="B99" s="142">
        <v>45304</v>
      </c>
      <c r="C99" s="142"/>
      <c r="D99" s="139"/>
      <c r="E99" s="139"/>
      <c r="F99" s="139"/>
      <c r="G99" s="149"/>
      <c r="H99" s="2"/>
      <c r="I99" s="1"/>
      <c r="J99" s="1"/>
      <c r="L99" s="16"/>
      <c r="M99" s="15"/>
    </row>
    <row r="100" spans="2:13" ht="15" thickTop="1" thickBot="1" x14ac:dyDescent="0.3">
      <c r="B100" s="142">
        <v>45305</v>
      </c>
      <c r="C100" s="142"/>
      <c r="D100" s="139"/>
      <c r="E100" s="139"/>
      <c r="F100" s="139"/>
      <c r="G100" s="149"/>
      <c r="H100" s="2"/>
      <c r="I100" s="1"/>
      <c r="J100" s="1"/>
      <c r="L100" s="16"/>
      <c r="M100" s="15"/>
    </row>
    <row r="101" spans="2:13" ht="15" thickTop="1" thickBot="1" x14ac:dyDescent="0.3">
      <c r="B101" s="142">
        <v>45306</v>
      </c>
      <c r="C101" s="142"/>
      <c r="D101" s="139"/>
      <c r="E101" s="139"/>
      <c r="F101" s="139"/>
      <c r="G101" s="149"/>
      <c r="H101" s="2"/>
      <c r="I101" s="1"/>
      <c r="J101" s="1"/>
      <c r="L101" s="16"/>
      <c r="M101" s="15"/>
    </row>
    <row r="102" spans="2:13" ht="15" thickTop="1" thickBot="1" x14ac:dyDescent="0.3">
      <c r="B102" s="142">
        <v>45307</v>
      </c>
      <c r="C102" s="142"/>
      <c r="D102" s="139"/>
      <c r="E102" s="139"/>
      <c r="F102" s="139"/>
      <c r="G102" s="149"/>
      <c r="H102" s="2"/>
      <c r="I102" s="1"/>
      <c r="J102" s="1"/>
      <c r="L102" s="16"/>
      <c r="M102" s="15"/>
    </row>
    <row r="103" spans="2:13" ht="15" thickTop="1" thickBot="1" x14ac:dyDescent="0.3">
      <c r="B103" s="142">
        <v>45308</v>
      </c>
      <c r="C103" s="142"/>
      <c r="D103" s="139"/>
      <c r="E103" s="139"/>
      <c r="F103" s="139"/>
      <c r="G103" s="149"/>
      <c r="H103" s="2"/>
      <c r="I103" s="1"/>
      <c r="J103" s="1"/>
      <c r="L103" s="16"/>
      <c r="M103" s="15"/>
    </row>
    <row r="104" spans="2:13" ht="15" thickTop="1" thickBot="1" x14ac:dyDescent="0.3">
      <c r="B104" s="142">
        <v>45309</v>
      </c>
      <c r="C104" s="142"/>
      <c r="D104" s="139"/>
      <c r="E104" s="139"/>
      <c r="F104" s="139"/>
      <c r="G104" s="149"/>
      <c r="H104" s="2"/>
      <c r="I104" s="1"/>
      <c r="J104" s="1"/>
      <c r="L104" s="16"/>
      <c r="M104" s="15"/>
    </row>
    <row r="105" spans="2:13" ht="15" thickTop="1" thickBot="1" x14ac:dyDescent="0.3">
      <c r="B105" s="142">
        <v>45310</v>
      </c>
      <c r="C105" s="142"/>
      <c r="D105" s="139"/>
      <c r="E105" s="139"/>
      <c r="F105" s="139"/>
      <c r="G105" s="149"/>
      <c r="H105" s="2"/>
      <c r="I105" s="1"/>
      <c r="J105" s="1"/>
      <c r="L105" s="16"/>
      <c r="M105" s="15"/>
    </row>
    <row r="106" spans="2:13" ht="15" thickTop="1" thickBot="1" x14ac:dyDescent="0.3">
      <c r="B106" s="142">
        <v>45311</v>
      </c>
      <c r="C106" s="142"/>
      <c r="D106" s="139"/>
      <c r="E106" s="139"/>
      <c r="F106" s="139"/>
      <c r="G106" s="149"/>
      <c r="H106" s="2"/>
      <c r="I106" s="1"/>
      <c r="J106" s="1"/>
      <c r="L106" s="16"/>
      <c r="M106" s="15"/>
    </row>
    <row r="107" spans="2:13" ht="15" thickTop="1" thickBot="1" x14ac:dyDescent="0.3">
      <c r="B107" s="142">
        <v>45312</v>
      </c>
      <c r="C107" s="142"/>
      <c r="D107" s="139"/>
      <c r="E107" s="139"/>
      <c r="F107" s="139"/>
      <c r="G107" s="149"/>
      <c r="H107" s="2"/>
      <c r="I107" s="1"/>
      <c r="J107" s="1"/>
      <c r="L107" s="16"/>
      <c r="M107" s="15"/>
    </row>
    <row r="108" spans="2:13" ht="15" thickTop="1" thickBot="1" x14ac:dyDescent="0.3">
      <c r="B108" s="142">
        <v>45313</v>
      </c>
      <c r="C108" s="142"/>
      <c r="D108" s="139"/>
      <c r="E108" s="139"/>
      <c r="F108" s="139"/>
      <c r="G108" s="149"/>
      <c r="H108" s="2"/>
      <c r="I108" s="1"/>
      <c r="J108" s="1"/>
      <c r="L108" s="16"/>
      <c r="M108" s="15"/>
    </row>
    <row r="109" spans="2:13" ht="15" thickTop="1" thickBot="1" x14ac:dyDescent="0.3">
      <c r="B109" s="142">
        <v>45314</v>
      </c>
      <c r="C109" s="142"/>
      <c r="D109" s="139"/>
      <c r="E109" s="139"/>
      <c r="F109" s="139"/>
      <c r="G109" s="149"/>
      <c r="H109" s="2"/>
      <c r="I109" s="1"/>
      <c r="J109" s="1"/>
      <c r="L109" s="16"/>
      <c r="M109" s="15"/>
    </row>
    <row r="110" spans="2:13" ht="15" thickTop="1" thickBot="1" x14ac:dyDescent="0.3">
      <c r="B110" s="142">
        <v>45315</v>
      </c>
      <c r="C110" s="142"/>
      <c r="D110" s="139"/>
      <c r="E110" s="139"/>
      <c r="F110" s="139"/>
      <c r="G110" s="149"/>
      <c r="H110" s="2"/>
      <c r="I110" s="1"/>
      <c r="J110" s="1"/>
      <c r="L110" s="16"/>
      <c r="M110" s="15"/>
    </row>
    <row r="111" spans="2:13" ht="15" thickTop="1" thickBot="1" x14ac:dyDescent="0.3">
      <c r="B111" s="142">
        <v>45316</v>
      </c>
      <c r="C111" s="142"/>
      <c r="D111" s="139"/>
      <c r="E111" s="139"/>
      <c r="F111" s="139"/>
      <c r="G111" s="149"/>
      <c r="H111" s="2"/>
      <c r="I111" s="1"/>
      <c r="J111" s="1"/>
      <c r="L111" s="16"/>
      <c r="M111" s="15"/>
    </row>
    <row r="112" spans="2:13" ht="15" thickTop="1" thickBot="1" x14ac:dyDescent="0.3">
      <c r="B112" s="142">
        <v>45317</v>
      </c>
      <c r="C112" s="142"/>
      <c r="D112" s="139"/>
      <c r="E112" s="139"/>
      <c r="F112" s="139"/>
      <c r="G112" s="149"/>
      <c r="H112" s="2"/>
      <c r="I112" s="1"/>
      <c r="J112" s="1"/>
    </row>
    <row r="113" spans="2:10" ht="15" thickTop="1" thickBot="1" x14ac:dyDescent="0.3">
      <c r="B113" s="142">
        <v>45318</v>
      </c>
      <c r="C113" s="142"/>
      <c r="D113" s="139"/>
      <c r="E113" s="139"/>
      <c r="F113" s="139"/>
      <c r="G113" s="149"/>
      <c r="I113" s="14"/>
    </row>
    <row r="114" spans="2:10" ht="15" thickTop="1" thickBot="1" x14ac:dyDescent="0.3">
      <c r="B114" s="142">
        <v>45319</v>
      </c>
      <c r="C114" s="142"/>
      <c r="D114" s="139"/>
      <c r="E114" s="139"/>
      <c r="F114" s="139"/>
      <c r="G114" s="149"/>
      <c r="I114" s="14"/>
    </row>
    <row r="115" spans="2:10" ht="15" thickTop="1" thickBot="1" x14ac:dyDescent="0.3">
      <c r="B115" s="142">
        <v>45320</v>
      </c>
      <c r="C115" s="142"/>
      <c r="D115" s="139"/>
      <c r="E115" s="139"/>
      <c r="F115" s="139"/>
      <c r="G115" s="149"/>
      <c r="I115" s="14"/>
    </row>
    <row r="116" spans="2:10" ht="15" thickTop="1" thickBot="1" x14ac:dyDescent="0.3">
      <c r="B116" s="142">
        <v>45321</v>
      </c>
      <c r="C116" s="142"/>
      <c r="D116" s="139"/>
      <c r="E116" s="139"/>
      <c r="F116" s="139"/>
      <c r="G116" s="149"/>
      <c r="I116" s="14"/>
    </row>
    <row r="117" spans="2:10" ht="13.8" thickTop="1" x14ac:dyDescent="0.25">
      <c r="E117" s="1"/>
      <c r="F117" s="10"/>
      <c r="I117" s="14"/>
      <c r="J117" s="140"/>
    </row>
  </sheetData>
  <mergeCells count="4">
    <mergeCell ref="B1:F1"/>
    <mergeCell ref="H1:J1"/>
    <mergeCell ref="B4:G5"/>
    <mergeCell ref="A2:G2"/>
  </mergeCells>
  <conditionalFormatting sqref="G7:G116">
    <cfRule type="containsText" dxfId="95" priority="1" operator="containsText" text="לא הושלם">
      <formula>NOT(ISERROR(SEARCH("לא הושלם",G7)))</formula>
    </cfRule>
    <cfRule type="containsText" dxfId="94" priority="2" operator="containsText" text="הושלם">
      <formula>NOT(ISERROR(SEARCH("הושלם",G7)))</formula>
    </cfRule>
    <cfRule type="containsText" dxfId="93" priority="3" operator="containsText" text="לא הושלם">
      <formula>NOT(ISERROR(SEARCH("לא הושלם",G7)))</formula>
    </cfRule>
  </conditionalFormatting>
  <conditionalFormatting sqref="S3 W3">
    <cfRule type="cellIs" dxfId="90" priority="11" stopIfTrue="1" operator="equal">
      <formula>"לא פעיל"</formula>
    </cfRule>
  </conditionalFormatting>
  <dataValidations count="2">
    <dataValidation showDropDown="1" showInputMessage="1" showErrorMessage="1" sqref="F7:F116 B4" xr:uid="{91CE0CCF-0860-45B9-A204-CACBB975CDFF}"/>
    <dataValidation type="list" showDropDown="1" showInputMessage="1" showErrorMessage="1" sqref="D6:E117" xr:uid="{F08BB31D-841F-40F6-B92D-07C020B90B44}">
      <formula1>"מםמ"</formula1>
    </dataValidation>
  </dataValidations>
  <hyperlinks>
    <hyperlink ref="A2" location="Dashboard!A1" display="חזרה לעץ מדדים" xr:uid="{447B087E-9080-4B75-BAD9-CCC6B3B201D6}"/>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061FE977-2FC5-475D-AA27-ABA7EFE2BDEC}">
            <xm:f>NOT(ISERROR(SEARCH(#REF!,G7)))</xm:f>
            <xm:f>#REF!</xm:f>
            <x14:dxf>
              <fill>
                <patternFill>
                  <bgColor rgb="FF00B050"/>
                </patternFill>
              </fill>
            </x14:dxf>
          </x14:cfRule>
          <x14:cfRule type="containsText" priority="5" operator="containsText" id="{CCC7E1C2-3CA3-4B41-8B8F-428BAFB391CD}">
            <xm:f>NOT(ISERROR(SEARCH(#REF!,G7)))</xm:f>
            <xm:f>#REF!</xm:f>
            <x14:dxf>
              <fill>
                <patternFill>
                  <bgColor theme="9"/>
                </patternFill>
              </fill>
            </x14:dxf>
          </x14:cfRule>
          <xm:sqref>G7:G116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857DF76-49D4-4EAC-B504-D3FD5A98D028}">
          <x14:formula1>
            <xm:f>Dashboard!$A$7:$A$8</xm:f>
          </x14:formula1>
          <xm:sqref>G7:G116</xm:sqref>
        </x14:dataValidation>
        <x14:dataValidation type="list" allowBlank="1" showInputMessage="1" showErrorMessage="1" xr:uid="{DFD90B0F-6F23-4A13-A60B-B7919EA4F041}">
          <x14:formula1>
            <xm:f>Dashboard!$A$12:$A$35</xm:f>
          </x14:formula1>
          <xm:sqref>F6:F117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DF451-0D14-4B43-B1EF-37C81F9E9FB8}">
  <sheetPr codeName="Sheet36">
    <tabColor theme="8" tint="-0.249977111117893"/>
  </sheetPr>
  <dimension ref="A1:W117"/>
  <sheetViews>
    <sheetView showGridLines="0" rightToLeft="1" workbookViewId="0">
      <selection activeCell="A2" sqref="A2:F2"/>
    </sheetView>
  </sheetViews>
  <sheetFormatPr defaultColWidth="8.69921875" defaultRowHeight="13.2" x14ac:dyDescent="0.25"/>
  <cols>
    <col min="1" max="1" width="6.5" style="14" customWidth="1"/>
    <col min="2" max="5" width="16.69921875" style="1" customWidth="1"/>
    <col min="6" max="6" width="16.69921875" style="10" customWidth="1"/>
    <col min="7" max="7" width="16.69921875" style="14" customWidth="1"/>
    <col min="8" max="8" width="6.3984375" style="1" customWidth="1"/>
    <col min="9" max="9" width="15.796875" style="10" customWidth="1"/>
    <col min="10" max="10" width="16" style="2" customWidth="1"/>
    <col min="11" max="11" width="14.296875" style="16" customWidth="1"/>
    <col min="12" max="12" width="15.3984375" style="15" customWidth="1"/>
    <col min="13" max="13" width="7.5" style="1" customWidth="1"/>
    <col min="14" max="14" width="7.59765625" style="1" customWidth="1"/>
    <col min="15" max="15" width="11" style="1" customWidth="1"/>
    <col min="16" max="16" width="9.8984375" style="1" customWidth="1"/>
    <col min="17" max="17" width="15.5" style="1" customWidth="1"/>
    <col min="18" max="18" width="14.8984375" style="1" customWidth="1"/>
    <col min="19" max="19" width="11.8984375" style="1" customWidth="1"/>
    <col min="20" max="20" width="5.8984375" style="1" customWidth="1"/>
    <col min="21" max="22" width="6.8984375" style="1" customWidth="1"/>
    <col min="23" max="23" width="5.59765625" style="1" customWidth="1"/>
    <col min="24" max="24" width="7.69921875" style="1" customWidth="1"/>
    <col min="25" max="16384" width="8.69921875" style="1"/>
  </cols>
  <sheetData>
    <row r="1" spans="1:23" ht="15.75" customHeight="1" x14ac:dyDescent="0.3">
      <c r="B1" s="330"/>
      <c r="C1" s="330"/>
      <c r="D1" s="330"/>
      <c r="E1" s="330"/>
      <c r="F1" s="330"/>
      <c r="H1" s="330"/>
      <c r="I1" s="330"/>
      <c r="J1" s="330"/>
      <c r="M1" s="9"/>
      <c r="O1" s="6"/>
      <c r="R1" s="19"/>
      <c r="T1" s="11"/>
    </row>
    <row r="2" spans="1:23" ht="17.25" customHeight="1" x14ac:dyDescent="0.4">
      <c r="A2" s="329" t="s">
        <v>1</v>
      </c>
      <c r="B2" s="329"/>
      <c r="C2" s="329"/>
      <c r="D2" s="329"/>
      <c r="E2" s="329"/>
      <c r="F2" s="329"/>
      <c r="G2" s="228"/>
      <c r="I2" s="37"/>
      <c r="J2" s="37"/>
      <c r="N2" s="6"/>
      <c r="P2" s="21"/>
      <c r="T2" s="2"/>
      <c r="V2" s="8"/>
    </row>
    <row r="3" spans="1:23" ht="19.5" customHeight="1" thickBot="1" x14ac:dyDescent="0.3">
      <c r="H3" s="8"/>
      <c r="I3" s="1"/>
      <c r="J3" s="1"/>
      <c r="L3" s="51"/>
      <c r="M3" s="52"/>
      <c r="N3" s="52"/>
      <c r="P3" s="22"/>
      <c r="Q3" s="23"/>
      <c r="R3" s="25"/>
      <c r="S3" s="35"/>
      <c r="U3" s="27"/>
      <c r="V3" s="27"/>
      <c r="W3" s="30"/>
    </row>
    <row r="4" spans="1:23" ht="21.6" customHeight="1" x14ac:dyDescent="0.25">
      <c r="A4" s="42"/>
      <c r="B4" s="360" t="s">
        <v>117</v>
      </c>
      <c r="C4" s="361"/>
      <c r="D4" s="361"/>
      <c r="E4" s="361"/>
      <c r="F4" s="362"/>
      <c r="G4" s="43"/>
      <c r="I4" s="217"/>
      <c r="J4" s="218"/>
      <c r="K4" s="1"/>
      <c r="L4" s="1"/>
    </row>
    <row r="5" spans="1:23" ht="43.5" customHeight="1" thickBot="1" x14ac:dyDescent="0.3">
      <c r="A5" s="1"/>
      <c r="B5" s="363"/>
      <c r="C5" s="364"/>
      <c r="D5" s="364"/>
      <c r="E5" s="364"/>
      <c r="F5" s="365"/>
      <c r="G5" s="15"/>
      <c r="I5" s="219"/>
      <c r="J5" s="218"/>
      <c r="K5" s="1"/>
      <c r="L5" s="1"/>
    </row>
    <row r="6" spans="1:23" ht="21.75" customHeight="1" thickBot="1" x14ac:dyDescent="0.3">
      <c r="G6" s="2"/>
      <c r="H6" s="16"/>
      <c r="I6" s="15"/>
      <c r="J6" s="1"/>
      <c r="K6" s="1"/>
      <c r="L6" s="1"/>
    </row>
    <row r="7" spans="1:23" ht="39.6" customHeight="1" thickTop="1" thickBot="1" x14ac:dyDescent="0.25">
      <c r="B7" s="138" t="s">
        <v>140</v>
      </c>
      <c r="C7" s="127" t="s">
        <v>274</v>
      </c>
      <c r="D7" s="127" t="s">
        <v>229</v>
      </c>
      <c r="E7" s="127" t="s">
        <v>198</v>
      </c>
      <c r="F7" s="127" t="s">
        <v>150</v>
      </c>
      <c r="G7" s="129" t="s">
        <v>141</v>
      </c>
      <c r="I7" s="161" t="s">
        <v>206</v>
      </c>
      <c r="J7" s="159" t="s">
        <v>207</v>
      </c>
      <c r="K7" s="222" t="s">
        <v>247</v>
      </c>
      <c r="L7" s="1"/>
    </row>
    <row r="8" spans="1:23" ht="21.75" customHeight="1" thickTop="1" thickBot="1" x14ac:dyDescent="0.25">
      <c r="B8" s="142">
        <v>45214</v>
      </c>
      <c r="C8" s="139"/>
      <c r="D8" s="139"/>
      <c r="E8" s="139"/>
      <c r="F8" s="139"/>
      <c r="G8" s="148" t="s">
        <v>204</v>
      </c>
      <c r="I8" s="162">
        <f>COUNTIF(G8:G116,"לא הושלם")</f>
        <v>6</v>
      </c>
      <c r="J8" s="160">
        <f>COUNTIF(G8:G116,"הושלם")</f>
        <v>2</v>
      </c>
      <c r="K8" s="221">
        <f>I8+J8</f>
        <v>8</v>
      </c>
      <c r="L8" s="1"/>
    </row>
    <row r="9" spans="1:23" ht="24" customHeight="1" thickTop="1" thickBot="1" x14ac:dyDescent="0.3">
      <c r="B9" s="142">
        <v>45215</v>
      </c>
      <c r="C9" s="139"/>
      <c r="D9" s="139"/>
      <c r="E9" s="139"/>
      <c r="F9" s="139"/>
      <c r="G9" s="148" t="s">
        <v>204</v>
      </c>
      <c r="I9" s="15"/>
      <c r="J9" s="1"/>
      <c r="K9" s="1"/>
      <c r="L9" s="1"/>
    </row>
    <row r="10" spans="1:23" ht="15" thickTop="1" thickBot="1" x14ac:dyDescent="0.25">
      <c r="B10" s="142">
        <v>45215</v>
      </c>
      <c r="C10" s="139"/>
      <c r="D10" s="139"/>
      <c r="E10" s="139"/>
      <c r="F10" s="139"/>
      <c r="G10" s="148" t="s">
        <v>204</v>
      </c>
      <c r="I10" s="168" t="s">
        <v>146</v>
      </c>
      <c r="J10" s="180">
        <f>J8/SUM(I8:J8)</f>
        <v>0.25</v>
      </c>
      <c r="K10" s="1"/>
      <c r="L10" s="1"/>
    </row>
    <row r="11" spans="1:23" ht="15" thickTop="1" thickBot="1" x14ac:dyDescent="0.25">
      <c r="B11" s="142">
        <v>45216</v>
      </c>
      <c r="C11" s="139"/>
      <c r="D11" s="139"/>
      <c r="E11" s="139"/>
      <c r="F11" s="139"/>
      <c r="G11" s="148" t="s">
        <v>204</v>
      </c>
      <c r="I11" s="1"/>
      <c r="J11" s="1"/>
      <c r="K11" s="1"/>
      <c r="L11" s="1"/>
    </row>
    <row r="12" spans="1:23" ht="15" thickTop="1" thickBot="1" x14ac:dyDescent="0.3">
      <c r="B12" s="142">
        <v>45217</v>
      </c>
      <c r="C12" s="139"/>
      <c r="D12" s="139"/>
      <c r="E12" s="139"/>
      <c r="F12" s="139"/>
      <c r="G12" s="148" t="s">
        <v>204</v>
      </c>
      <c r="I12" s="153"/>
      <c r="J12" s="153"/>
      <c r="K12" s="208"/>
    </row>
    <row r="13" spans="1:23" ht="15" thickTop="1" thickBot="1" x14ac:dyDescent="0.3">
      <c r="B13" s="142">
        <v>45218</v>
      </c>
      <c r="C13" s="139"/>
      <c r="D13" s="139"/>
      <c r="E13" s="139"/>
      <c r="F13" s="139"/>
      <c r="G13" s="148" t="s">
        <v>205</v>
      </c>
      <c r="I13" s="153"/>
      <c r="J13" s="153"/>
      <c r="K13" s="208"/>
    </row>
    <row r="14" spans="1:23" ht="15" thickTop="1" thickBot="1" x14ac:dyDescent="0.3">
      <c r="B14" s="142">
        <v>45219</v>
      </c>
      <c r="C14" s="139"/>
      <c r="D14" s="139"/>
      <c r="E14" s="139"/>
      <c r="F14" s="139"/>
      <c r="G14" s="148" t="s">
        <v>204</v>
      </c>
      <c r="I14" s="153"/>
      <c r="J14" s="153"/>
      <c r="K14" s="208"/>
    </row>
    <row r="15" spans="1:23" ht="15" thickTop="1" thickBot="1" x14ac:dyDescent="0.3">
      <c r="B15" s="142">
        <v>45220</v>
      </c>
      <c r="C15" s="139"/>
      <c r="D15" s="139"/>
      <c r="E15" s="139"/>
      <c r="F15" s="139"/>
      <c r="G15" s="149" t="s">
        <v>205</v>
      </c>
      <c r="I15" s="153"/>
      <c r="J15" s="153"/>
      <c r="K15" s="208"/>
    </row>
    <row r="16" spans="1:23" ht="15" thickTop="1" thickBot="1" x14ac:dyDescent="0.3">
      <c r="B16" s="142">
        <v>45221</v>
      </c>
      <c r="C16" s="139"/>
      <c r="D16" s="139"/>
      <c r="E16" s="139"/>
      <c r="F16" s="139"/>
      <c r="G16" s="149"/>
      <c r="H16" s="2"/>
      <c r="I16" s="1"/>
      <c r="J16" s="1"/>
      <c r="K16" s="208"/>
    </row>
    <row r="17" spans="2:11" ht="15" thickTop="1" thickBot="1" x14ac:dyDescent="0.3">
      <c r="B17" s="142">
        <v>45222</v>
      </c>
      <c r="C17" s="139"/>
      <c r="D17" s="139"/>
      <c r="E17" s="139"/>
      <c r="F17" s="139"/>
      <c r="G17" s="149"/>
      <c r="H17" s="2"/>
      <c r="I17" s="1"/>
      <c r="J17" s="1"/>
      <c r="K17" s="208"/>
    </row>
    <row r="18" spans="2:11" ht="15" thickTop="1" thickBot="1" x14ac:dyDescent="0.3">
      <c r="B18" s="142">
        <v>45223</v>
      </c>
      <c r="C18" s="139"/>
      <c r="D18" s="139"/>
      <c r="E18" s="139"/>
      <c r="F18" s="139"/>
      <c r="G18" s="149"/>
      <c r="H18" s="2"/>
      <c r="I18" s="1"/>
      <c r="J18" s="1"/>
      <c r="K18" s="208"/>
    </row>
    <row r="19" spans="2:11" ht="15" thickTop="1" thickBot="1" x14ac:dyDescent="0.3">
      <c r="B19" s="142">
        <v>45224</v>
      </c>
      <c r="C19" s="139"/>
      <c r="D19" s="139"/>
      <c r="E19" s="139"/>
      <c r="F19" s="139"/>
      <c r="G19" s="149"/>
      <c r="H19" s="2"/>
      <c r="I19" s="1"/>
      <c r="J19" s="1"/>
    </row>
    <row r="20" spans="2:11" ht="15" thickTop="1" thickBot="1" x14ac:dyDescent="0.3">
      <c r="B20" s="142">
        <v>45225</v>
      </c>
      <c r="C20" s="139"/>
      <c r="D20" s="139"/>
      <c r="E20" s="139"/>
      <c r="F20" s="139"/>
      <c r="G20" s="149"/>
      <c r="H20" s="2"/>
      <c r="I20" s="1"/>
      <c r="J20" s="1"/>
    </row>
    <row r="21" spans="2:11" ht="15" thickTop="1" thickBot="1" x14ac:dyDescent="0.3">
      <c r="B21" s="142">
        <v>45226</v>
      </c>
      <c r="C21" s="139"/>
      <c r="D21" s="139"/>
      <c r="E21" s="139"/>
      <c r="F21" s="139"/>
      <c r="G21" s="149"/>
      <c r="H21" s="2"/>
      <c r="I21" s="1"/>
      <c r="J21" s="1"/>
    </row>
    <row r="22" spans="2:11" ht="15" thickTop="1" thickBot="1" x14ac:dyDescent="0.3">
      <c r="B22" s="142">
        <v>45227</v>
      </c>
      <c r="C22" s="139"/>
      <c r="D22" s="139"/>
      <c r="E22" s="139"/>
      <c r="F22" s="139"/>
      <c r="G22" s="149"/>
      <c r="H22" s="2"/>
      <c r="I22" s="1"/>
      <c r="J22" s="1"/>
    </row>
    <row r="23" spans="2:11" ht="15" thickTop="1" thickBot="1" x14ac:dyDescent="0.3">
      <c r="B23" s="142">
        <v>45228</v>
      </c>
      <c r="C23" s="139"/>
      <c r="D23" s="139"/>
      <c r="E23" s="139"/>
      <c r="F23" s="139"/>
      <c r="G23" s="149"/>
      <c r="H23" s="2"/>
      <c r="I23" s="1"/>
      <c r="J23" s="1"/>
    </row>
    <row r="24" spans="2:11" ht="15" thickTop="1" thickBot="1" x14ac:dyDescent="0.3">
      <c r="B24" s="142">
        <v>45229</v>
      </c>
      <c r="C24" s="139"/>
      <c r="D24" s="139"/>
      <c r="E24" s="139"/>
      <c r="F24" s="139"/>
      <c r="G24" s="149"/>
      <c r="H24" s="2"/>
      <c r="I24" s="1"/>
      <c r="J24" s="1"/>
    </row>
    <row r="25" spans="2:11" ht="15" thickTop="1" thickBot="1" x14ac:dyDescent="0.3">
      <c r="B25" s="142">
        <v>45230</v>
      </c>
      <c r="C25" s="139"/>
      <c r="D25" s="139"/>
      <c r="E25" s="139"/>
      <c r="F25" s="139"/>
      <c r="G25" s="149"/>
      <c r="H25" s="2"/>
      <c r="I25" s="1"/>
      <c r="J25" s="1"/>
    </row>
    <row r="26" spans="2:11" ht="15" thickTop="1" thickBot="1" x14ac:dyDescent="0.3">
      <c r="B26" s="142">
        <v>45231</v>
      </c>
      <c r="C26" s="139"/>
      <c r="D26" s="139"/>
      <c r="E26" s="139"/>
      <c r="F26" s="139"/>
      <c r="G26" s="149"/>
      <c r="H26" s="2"/>
      <c r="I26" s="1"/>
      <c r="J26" s="1"/>
    </row>
    <row r="27" spans="2:11" ht="15" thickTop="1" thickBot="1" x14ac:dyDescent="0.3">
      <c r="B27" s="142">
        <v>45232</v>
      </c>
      <c r="C27" s="139"/>
      <c r="D27" s="139"/>
      <c r="E27" s="139"/>
      <c r="F27" s="139"/>
      <c r="G27" s="149"/>
      <c r="H27" s="2"/>
      <c r="I27" s="1"/>
      <c r="J27" s="1"/>
    </row>
    <row r="28" spans="2:11" ht="15" thickTop="1" thickBot="1" x14ac:dyDescent="0.3">
      <c r="B28" s="142">
        <v>45233</v>
      </c>
      <c r="C28" s="139"/>
      <c r="D28" s="139"/>
      <c r="E28" s="139"/>
      <c r="F28" s="139"/>
      <c r="G28" s="149"/>
      <c r="H28" s="2"/>
      <c r="I28" s="1"/>
      <c r="J28" s="1"/>
    </row>
    <row r="29" spans="2:11" ht="15" thickTop="1" thickBot="1" x14ac:dyDescent="0.3">
      <c r="B29" s="142">
        <v>45234</v>
      </c>
      <c r="C29" s="139"/>
      <c r="D29" s="139"/>
      <c r="E29" s="139"/>
      <c r="F29" s="139"/>
      <c r="G29" s="149"/>
      <c r="H29" s="2"/>
      <c r="I29" s="1"/>
      <c r="J29" s="1"/>
    </row>
    <row r="30" spans="2:11" ht="15" thickTop="1" thickBot="1" x14ac:dyDescent="0.3">
      <c r="B30" s="142">
        <v>45235</v>
      </c>
      <c r="C30" s="139"/>
      <c r="D30" s="139"/>
      <c r="E30" s="139"/>
      <c r="F30" s="139"/>
      <c r="G30" s="149"/>
      <c r="H30" s="2"/>
      <c r="I30" s="1"/>
      <c r="J30" s="1"/>
    </row>
    <row r="31" spans="2:11" ht="15" thickTop="1" thickBot="1" x14ac:dyDescent="0.3">
      <c r="B31" s="142">
        <v>45236</v>
      </c>
      <c r="C31" s="139"/>
      <c r="D31" s="139"/>
      <c r="E31" s="139"/>
      <c r="F31" s="139"/>
      <c r="G31" s="149"/>
      <c r="H31" s="2"/>
      <c r="I31" s="1"/>
      <c r="J31" s="1"/>
    </row>
    <row r="32" spans="2:11" ht="15" thickTop="1" thickBot="1" x14ac:dyDescent="0.3">
      <c r="B32" s="142">
        <v>45237</v>
      </c>
      <c r="C32" s="139"/>
      <c r="D32" s="139"/>
      <c r="E32" s="139"/>
      <c r="F32" s="139"/>
      <c r="G32" s="149"/>
      <c r="H32" s="2"/>
      <c r="I32" s="1"/>
      <c r="J32" s="1"/>
    </row>
    <row r="33" spans="2:10" ht="15" thickTop="1" thickBot="1" x14ac:dyDescent="0.3">
      <c r="B33" s="142">
        <v>45238</v>
      </c>
      <c r="C33" s="139"/>
      <c r="D33" s="139"/>
      <c r="E33" s="139"/>
      <c r="F33" s="139"/>
      <c r="G33" s="149"/>
      <c r="H33" s="2"/>
      <c r="I33" s="1"/>
      <c r="J33" s="1"/>
    </row>
    <row r="34" spans="2:10" ht="15" thickTop="1" thickBot="1" x14ac:dyDescent="0.3">
      <c r="B34" s="142">
        <v>45239</v>
      </c>
      <c r="C34" s="139"/>
      <c r="D34" s="139"/>
      <c r="E34" s="139"/>
      <c r="F34" s="139"/>
      <c r="G34" s="149"/>
      <c r="H34" s="2"/>
      <c r="I34" s="1"/>
      <c r="J34" s="1"/>
    </row>
    <row r="35" spans="2:10" ht="15" thickTop="1" thickBot="1" x14ac:dyDescent="0.3">
      <c r="B35" s="142">
        <v>45240</v>
      </c>
      <c r="C35" s="139"/>
      <c r="D35" s="139"/>
      <c r="E35" s="139"/>
      <c r="F35" s="139"/>
      <c r="G35" s="149"/>
      <c r="H35" s="2"/>
      <c r="I35" s="1"/>
      <c r="J35" s="1"/>
    </row>
    <row r="36" spans="2:10" ht="15" thickTop="1" thickBot="1" x14ac:dyDescent="0.3">
      <c r="B36" s="142">
        <v>45241</v>
      </c>
      <c r="C36" s="139"/>
      <c r="D36" s="139"/>
      <c r="E36" s="139"/>
      <c r="F36" s="139"/>
      <c r="G36" s="149"/>
      <c r="H36" s="2"/>
      <c r="I36" s="1"/>
      <c r="J36" s="1"/>
    </row>
    <row r="37" spans="2:10" ht="15" thickTop="1" thickBot="1" x14ac:dyDescent="0.3">
      <c r="B37" s="142">
        <v>45242</v>
      </c>
      <c r="C37" s="139"/>
      <c r="D37" s="139"/>
      <c r="E37" s="139"/>
      <c r="F37" s="139"/>
      <c r="G37" s="149"/>
      <c r="H37" s="2"/>
      <c r="I37" s="1"/>
      <c r="J37" s="1"/>
    </row>
    <row r="38" spans="2:10" ht="15" thickTop="1" thickBot="1" x14ac:dyDescent="0.3">
      <c r="B38" s="142">
        <v>45243</v>
      </c>
      <c r="C38" s="139"/>
      <c r="D38" s="139"/>
      <c r="E38" s="139"/>
      <c r="F38" s="139"/>
      <c r="G38" s="149"/>
      <c r="H38" s="2"/>
      <c r="I38" s="1"/>
      <c r="J38" s="1"/>
    </row>
    <row r="39" spans="2:10" ht="15" thickTop="1" thickBot="1" x14ac:dyDescent="0.3">
      <c r="B39" s="142">
        <v>45244</v>
      </c>
      <c r="C39" s="139"/>
      <c r="D39" s="139"/>
      <c r="E39" s="139"/>
      <c r="F39" s="139"/>
      <c r="G39" s="149"/>
      <c r="H39" s="2"/>
      <c r="I39" s="1"/>
      <c r="J39" s="1"/>
    </row>
    <row r="40" spans="2:10" ht="15" thickTop="1" thickBot="1" x14ac:dyDescent="0.3">
      <c r="B40" s="142">
        <v>45245</v>
      </c>
      <c r="C40" s="139"/>
      <c r="D40" s="139"/>
      <c r="E40" s="139"/>
      <c r="F40" s="139"/>
      <c r="G40" s="149"/>
      <c r="H40" s="2"/>
      <c r="I40" s="1"/>
      <c r="J40" s="1"/>
    </row>
    <row r="41" spans="2:10" ht="15" thickTop="1" thickBot="1" x14ac:dyDescent="0.3">
      <c r="B41" s="142">
        <v>45246</v>
      </c>
      <c r="C41" s="139"/>
      <c r="D41" s="139"/>
      <c r="E41" s="139"/>
      <c r="F41" s="139"/>
      <c r="G41" s="149"/>
      <c r="H41" s="2"/>
      <c r="I41" s="1"/>
      <c r="J41" s="1"/>
    </row>
    <row r="42" spans="2:10" ht="15" thickTop="1" thickBot="1" x14ac:dyDescent="0.3">
      <c r="B42" s="142">
        <v>45247</v>
      </c>
      <c r="C42" s="139"/>
      <c r="D42" s="139"/>
      <c r="E42" s="139"/>
      <c r="F42" s="139"/>
      <c r="G42" s="149"/>
      <c r="H42" s="2"/>
      <c r="I42" s="1"/>
      <c r="J42" s="1"/>
    </row>
    <row r="43" spans="2:10" ht="15" thickTop="1" thickBot="1" x14ac:dyDescent="0.3">
      <c r="B43" s="142">
        <v>45248</v>
      </c>
      <c r="C43" s="139"/>
      <c r="D43" s="139"/>
      <c r="E43" s="139"/>
      <c r="F43" s="139"/>
      <c r="G43" s="149"/>
      <c r="H43" s="2"/>
      <c r="I43" s="1"/>
      <c r="J43" s="1"/>
    </row>
    <row r="44" spans="2:10" ht="15" thickTop="1" thickBot="1" x14ac:dyDescent="0.3">
      <c r="B44" s="142">
        <v>45249</v>
      </c>
      <c r="C44" s="139"/>
      <c r="D44" s="139"/>
      <c r="E44" s="139"/>
      <c r="F44" s="139"/>
      <c r="G44" s="149"/>
      <c r="H44" s="2"/>
      <c r="I44" s="1"/>
      <c r="J44" s="1"/>
    </row>
    <row r="45" spans="2:10" ht="15" thickTop="1" thickBot="1" x14ac:dyDescent="0.3">
      <c r="B45" s="142">
        <v>45250</v>
      </c>
      <c r="C45" s="139"/>
      <c r="D45" s="139"/>
      <c r="E45" s="139"/>
      <c r="F45" s="139"/>
      <c r="G45" s="149"/>
      <c r="H45" s="2"/>
      <c r="I45" s="1"/>
      <c r="J45" s="1"/>
    </row>
    <row r="46" spans="2:10" ht="15" thickTop="1" thickBot="1" x14ac:dyDescent="0.3">
      <c r="B46" s="142">
        <v>45251</v>
      </c>
      <c r="C46" s="139"/>
      <c r="D46" s="139"/>
      <c r="E46" s="139"/>
      <c r="F46" s="139"/>
      <c r="G46" s="149"/>
      <c r="H46" s="2"/>
      <c r="I46" s="1"/>
      <c r="J46" s="1"/>
    </row>
    <row r="47" spans="2:10" ht="15" thickTop="1" thickBot="1" x14ac:dyDescent="0.3">
      <c r="B47" s="142">
        <v>45252</v>
      </c>
      <c r="C47" s="139"/>
      <c r="D47" s="139"/>
      <c r="E47" s="139"/>
      <c r="F47" s="139"/>
      <c r="G47" s="149"/>
      <c r="H47" s="2"/>
      <c r="I47" s="1"/>
      <c r="J47" s="1"/>
    </row>
    <row r="48" spans="2:10" ht="15" thickTop="1" thickBot="1" x14ac:dyDescent="0.3">
      <c r="B48" s="142">
        <v>45253</v>
      </c>
      <c r="C48" s="139"/>
      <c r="D48" s="139"/>
      <c r="E48" s="139"/>
      <c r="F48" s="139"/>
      <c r="G48" s="149"/>
      <c r="H48" s="2"/>
      <c r="I48" s="1"/>
      <c r="J48" s="1"/>
    </row>
    <row r="49" spans="2:10" ht="15" thickTop="1" thickBot="1" x14ac:dyDescent="0.3">
      <c r="B49" s="142">
        <v>45254</v>
      </c>
      <c r="C49" s="139"/>
      <c r="D49" s="139"/>
      <c r="E49" s="139"/>
      <c r="F49" s="139"/>
      <c r="G49" s="149"/>
      <c r="H49" s="2"/>
      <c r="I49" s="1"/>
      <c r="J49" s="1"/>
    </row>
    <row r="50" spans="2:10" ht="15" thickTop="1" thickBot="1" x14ac:dyDescent="0.3">
      <c r="B50" s="142">
        <v>45255</v>
      </c>
      <c r="C50" s="139"/>
      <c r="D50" s="139"/>
      <c r="E50" s="139"/>
      <c r="F50" s="139"/>
      <c r="G50" s="149"/>
      <c r="H50" s="2"/>
      <c r="I50" s="1"/>
      <c r="J50" s="1"/>
    </row>
    <row r="51" spans="2:10" ht="15" thickTop="1" thickBot="1" x14ac:dyDescent="0.3">
      <c r="B51" s="142">
        <v>45256</v>
      </c>
      <c r="C51" s="139"/>
      <c r="D51" s="139"/>
      <c r="E51" s="139"/>
      <c r="F51" s="139"/>
      <c r="G51" s="149"/>
      <c r="H51" s="2"/>
      <c r="I51" s="1"/>
      <c r="J51" s="1"/>
    </row>
    <row r="52" spans="2:10" ht="15" thickTop="1" thickBot="1" x14ac:dyDescent="0.3">
      <c r="B52" s="142">
        <v>45257</v>
      </c>
      <c r="C52" s="139"/>
      <c r="D52" s="139"/>
      <c r="E52" s="139"/>
      <c r="F52" s="139"/>
      <c r="G52" s="149"/>
      <c r="H52" s="2"/>
      <c r="I52" s="1"/>
      <c r="J52" s="1"/>
    </row>
    <row r="53" spans="2:10" ht="15" thickTop="1" thickBot="1" x14ac:dyDescent="0.3">
      <c r="B53" s="142">
        <v>45258</v>
      </c>
      <c r="C53" s="139"/>
      <c r="D53" s="139"/>
      <c r="E53" s="139"/>
      <c r="F53" s="139"/>
      <c r="G53" s="149"/>
      <c r="H53" s="2"/>
      <c r="I53" s="1"/>
      <c r="J53" s="1"/>
    </row>
    <row r="54" spans="2:10" ht="15" thickTop="1" thickBot="1" x14ac:dyDescent="0.3">
      <c r="B54" s="142">
        <v>45259</v>
      </c>
      <c r="C54" s="139"/>
      <c r="D54" s="139"/>
      <c r="E54" s="139"/>
      <c r="F54" s="139"/>
      <c r="G54" s="149"/>
      <c r="H54" s="2"/>
      <c r="I54" s="1"/>
      <c r="J54" s="1"/>
    </row>
    <row r="55" spans="2:10" ht="15" thickTop="1" thickBot="1" x14ac:dyDescent="0.3">
      <c r="B55" s="142">
        <v>45260</v>
      </c>
      <c r="C55" s="139"/>
      <c r="D55" s="139"/>
      <c r="E55" s="139"/>
      <c r="F55" s="139"/>
      <c r="G55" s="149"/>
      <c r="H55" s="2"/>
      <c r="I55" s="1"/>
      <c r="J55" s="1"/>
    </row>
    <row r="56" spans="2:10" ht="15" thickTop="1" thickBot="1" x14ac:dyDescent="0.3">
      <c r="B56" s="142">
        <v>45261</v>
      </c>
      <c r="C56" s="139"/>
      <c r="D56" s="139"/>
      <c r="E56" s="139"/>
      <c r="F56" s="139"/>
      <c r="G56" s="149"/>
      <c r="H56" s="2"/>
      <c r="I56" s="1"/>
      <c r="J56" s="1"/>
    </row>
    <row r="57" spans="2:10" ht="15" thickTop="1" thickBot="1" x14ac:dyDescent="0.3">
      <c r="B57" s="142">
        <v>45262</v>
      </c>
      <c r="C57" s="139"/>
      <c r="D57" s="139"/>
      <c r="E57" s="139"/>
      <c r="F57" s="139"/>
      <c r="G57" s="149"/>
      <c r="H57" s="2"/>
      <c r="I57" s="1"/>
      <c r="J57" s="1"/>
    </row>
    <row r="58" spans="2:10" ht="15" thickTop="1" thickBot="1" x14ac:dyDescent="0.3">
      <c r="B58" s="142">
        <v>45263</v>
      </c>
      <c r="C58" s="139"/>
      <c r="D58" s="139"/>
      <c r="E58" s="139"/>
      <c r="F58" s="139"/>
      <c r="G58" s="149"/>
      <c r="H58" s="2"/>
      <c r="I58" s="1"/>
      <c r="J58" s="1"/>
    </row>
    <row r="59" spans="2:10" ht="15" thickTop="1" thickBot="1" x14ac:dyDescent="0.3">
      <c r="B59" s="142">
        <v>45264</v>
      </c>
      <c r="C59" s="139"/>
      <c r="D59" s="139"/>
      <c r="E59" s="139"/>
      <c r="F59" s="139"/>
      <c r="G59" s="149"/>
      <c r="H59" s="2"/>
      <c r="I59" s="1"/>
      <c r="J59" s="1"/>
    </row>
    <row r="60" spans="2:10" ht="15" thickTop="1" thickBot="1" x14ac:dyDescent="0.3">
      <c r="B60" s="142">
        <v>45265</v>
      </c>
      <c r="C60" s="139"/>
      <c r="D60" s="139"/>
      <c r="E60" s="139"/>
      <c r="F60" s="139"/>
      <c r="G60" s="149"/>
      <c r="H60" s="2"/>
      <c r="I60" s="1"/>
      <c r="J60" s="1"/>
    </row>
    <row r="61" spans="2:10" ht="15" thickTop="1" thickBot="1" x14ac:dyDescent="0.3">
      <c r="B61" s="142">
        <v>45266</v>
      </c>
      <c r="C61" s="139"/>
      <c r="D61" s="139"/>
      <c r="E61" s="139"/>
      <c r="F61" s="139"/>
      <c r="G61" s="149"/>
      <c r="H61" s="2"/>
      <c r="I61" s="1"/>
      <c r="J61" s="1"/>
    </row>
    <row r="62" spans="2:10" ht="15" thickTop="1" thickBot="1" x14ac:dyDescent="0.3">
      <c r="B62" s="142">
        <v>45267</v>
      </c>
      <c r="C62" s="139"/>
      <c r="D62" s="139"/>
      <c r="E62" s="139"/>
      <c r="F62" s="139"/>
      <c r="G62" s="149"/>
      <c r="H62" s="2"/>
      <c r="I62" s="1"/>
      <c r="J62" s="1"/>
    </row>
    <row r="63" spans="2:10" ht="15" thickTop="1" thickBot="1" x14ac:dyDescent="0.3">
      <c r="B63" s="142">
        <v>45268</v>
      </c>
      <c r="C63" s="139"/>
      <c r="D63" s="139"/>
      <c r="E63" s="139"/>
      <c r="F63" s="139"/>
      <c r="G63" s="149"/>
      <c r="H63" s="2"/>
      <c r="I63" s="1"/>
      <c r="J63" s="1"/>
    </row>
    <row r="64" spans="2:10" ht="15" thickTop="1" thickBot="1" x14ac:dyDescent="0.3">
      <c r="B64" s="142">
        <v>45269</v>
      </c>
      <c r="C64" s="139"/>
      <c r="D64" s="139"/>
      <c r="E64" s="139"/>
      <c r="F64" s="139"/>
      <c r="G64" s="149"/>
      <c r="H64" s="2"/>
      <c r="I64" s="1"/>
      <c r="J64" s="1"/>
    </row>
    <row r="65" spans="2:10" ht="15" thickTop="1" thickBot="1" x14ac:dyDescent="0.3">
      <c r="B65" s="142">
        <v>45270</v>
      </c>
      <c r="C65" s="139"/>
      <c r="D65" s="139"/>
      <c r="E65" s="139"/>
      <c r="F65" s="139"/>
      <c r="G65" s="149"/>
      <c r="H65" s="2"/>
      <c r="I65" s="1"/>
      <c r="J65" s="1"/>
    </row>
    <row r="66" spans="2:10" ht="15" thickTop="1" thickBot="1" x14ac:dyDescent="0.3">
      <c r="B66" s="142">
        <v>45271</v>
      </c>
      <c r="C66" s="139"/>
      <c r="D66" s="139"/>
      <c r="E66" s="139"/>
      <c r="F66" s="139"/>
      <c r="G66" s="149"/>
      <c r="H66" s="2"/>
      <c r="I66" s="1"/>
      <c r="J66" s="1"/>
    </row>
    <row r="67" spans="2:10" ht="15" thickTop="1" thickBot="1" x14ac:dyDescent="0.3">
      <c r="B67" s="142">
        <v>45272</v>
      </c>
      <c r="C67" s="139"/>
      <c r="D67" s="139"/>
      <c r="E67" s="139"/>
      <c r="F67" s="139"/>
      <c r="G67" s="149"/>
      <c r="H67" s="2"/>
      <c r="I67" s="1"/>
      <c r="J67" s="1"/>
    </row>
    <row r="68" spans="2:10" ht="15" thickTop="1" thickBot="1" x14ac:dyDescent="0.3">
      <c r="B68" s="142">
        <v>45273</v>
      </c>
      <c r="C68" s="139"/>
      <c r="D68" s="139"/>
      <c r="E68" s="139"/>
      <c r="F68" s="139"/>
      <c r="G68" s="149"/>
      <c r="H68" s="2"/>
      <c r="I68" s="1"/>
      <c r="J68" s="1"/>
    </row>
    <row r="69" spans="2:10" ht="15" thickTop="1" thickBot="1" x14ac:dyDescent="0.3">
      <c r="B69" s="142">
        <v>45274</v>
      </c>
      <c r="C69" s="139"/>
      <c r="D69" s="139"/>
      <c r="E69" s="139"/>
      <c r="F69" s="139"/>
      <c r="G69" s="149"/>
      <c r="H69" s="2"/>
      <c r="I69" s="1"/>
      <c r="J69" s="1"/>
    </row>
    <row r="70" spans="2:10" ht="15" thickTop="1" thickBot="1" x14ac:dyDescent="0.3">
      <c r="B70" s="142">
        <v>45275</v>
      </c>
      <c r="C70" s="139"/>
      <c r="D70" s="139"/>
      <c r="E70" s="139"/>
      <c r="F70" s="139"/>
      <c r="G70" s="149"/>
      <c r="H70" s="2"/>
      <c r="I70" s="1"/>
      <c r="J70" s="1"/>
    </row>
    <row r="71" spans="2:10" ht="15" thickTop="1" thickBot="1" x14ac:dyDescent="0.3">
      <c r="B71" s="142">
        <v>45276</v>
      </c>
      <c r="C71" s="139"/>
      <c r="D71" s="139"/>
      <c r="E71" s="139"/>
      <c r="F71" s="139"/>
      <c r="G71" s="149"/>
      <c r="H71" s="2"/>
      <c r="I71" s="1"/>
      <c r="J71" s="1"/>
    </row>
    <row r="72" spans="2:10" ht="15" thickTop="1" thickBot="1" x14ac:dyDescent="0.3">
      <c r="B72" s="142">
        <v>45277</v>
      </c>
      <c r="C72" s="139"/>
      <c r="D72" s="139"/>
      <c r="E72" s="139"/>
      <c r="F72" s="139"/>
      <c r="G72" s="149"/>
      <c r="H72" s="2"/>
      <c r="I72" s="1"/>
      <c r="J72" s="1"/>
    </row>
    <row r="73" spans="2:10" ht="15" thickTop="1" thickBot="1" x14ac:dyDescent="0.3">
      <c r="B73" s="142">
        <v>45278</v>
      </c>
      <c r="C73" s="139"/>
      <c r="D73" s="139"/>
      <c r="E73" s="139"/>
      <c r="F73" s="139"/>
      <c r="G73" s="149"/>
      <c r="H73" s="2"/>
      <c r="I73" s="1"/>
      <c r="J73" s="1"/>
    </row>
    <row r="74" spans="2:10" ht="15" thickTop="1" thickBot="1" x14ac:dyDescent="0.3">
      <c r="B74" s="142">
        <v>45279</v>
      </c>
      <c r="C74" s="139"/>
      <c r="D74" s="139"/>
      <c r="E74" s="139"/>
      <c r="F74" s="139"/>
      <c r="G74" s="149"/>
      <c r="H74" s="2"/>
      <c r="I74" s="1"/>
      <c r="J74" s="1"/>
    </row>
    <row r="75" spans="2:10" ht="15" thickTop="1" thickBot="1" x14ac:dyDescent="0.3">
      <c r="B75" s="142">
        <v>45280</v>
      </c>
      <c r="C75" s="139"/>
      <c r="D75" s="139"/>
      <c r="E75" s="139"/>
      <c r="F75" s="139"/>
      <c r="G75" s="149"/>
      <c r="H75" s="2"/>
      <c r="I75" s="1"/>
      <c r="J75" s="1"/>
    </row>
    <row r="76" spans="2:10" ht="15" thickTop="1" thickBot="1" x14ac:dyDescent="0.3">
      <c r="B76" s="142">
        <v>45281</v>
      </c>
      <c r="C76" s="139"/>
      <c r="D76" s="139"/>
      <c r="E76" s="139"/>
      <c r="F76" s="139"/>
      <c r="G76" s="149"/>
      <c r="H76" s="2"/>
      <c r="I76" s="1"/>
      <c r="J76" s="1"/>
    </row>
    <row r="77" spans="2:10" ht="15" thickTop="1" thickBot="1" x14ac:dyDescent="0.3">
      <c r="B77" s="142">
        <v>45282</v>
      </c>
      <c r="C77" s="139"/>
      <c r="D77" s="139"/>
      <c r="E77" s="139"/>
      <c r="F77" s="139"/>
      <c r="G77" s="149"/>
      <c r="H77" s="2"/>
      <c r="I77" s="1"/>
      <c r="J77" s="1"/>
    </row>
    <row r="78" spans="2:10" ht="15" thickTop="1" thickBot="1" x14ac:dyDescent="0.3">
      <c r="B78" s="142">
        <v>45283</v>
      </c>
      <c r="C78" s="139"/>
      <c r="D78" s="139"/>
      <c r="E78" s="139"/>
      <c r="F78" s="139"/>
      <c r="G78" s="149"/>
      <c r="H78" s="2"/>
      <c r="I78" s="1"/>
      <c r="J78" s="1"/>
    </row>
    <row r="79" spans="2:10" ht="15" thickTop="1" thickBot="1" x14ac:dyDescent="0.3">
      <c r="B79" s="142">
        <v>45284</v>
      </c>
      <c r="C79" s="139"/>
      <c r="D79" s="139"/>
      <c r="E79" s="139"/>
      <c r="F79" s="139"/>
      <c r="G79" s="149"/>
      <c r="H79" s="2"/>
      <c r="I79" s="1"/>
      <c r="J79" s="1"/>
    </row>
    <row r="80" spans="2:10" ht="15" thickTop="1" thickBot="1" x14ac:dyDescent="0.3">
      <c r="B80" s="142">
        <v>45285</v>
      </c>
      <c r="C80" s="139"/>
      <c r="D80" s="139"/>
      <c r="E80" s="139"/>
      <c r="F80" s="139"/>
      <c r="G80" s="149"/>
      <c r="H80" s="2"/>
      <c r="I80" s="1"/>
      <c r="J80" s="1"/>
    </row>
    <row r="81" spans="2:10" ht="15" thickTop="1" thickBot="1" x14ac:dyDescent="0.3">
      <c r="B81" s="142">
        <v>45286</v>
      </c>
      <c r="C81" s="139"/>
      <c r="D81" s="139"/>
      <c r="E81" s="139"/>
      <c r="F81" s="139"/>
      <c r="G81" s="149"/>
      <c r="H81" s="2"/>
      <c r="I81" s="1"/>
      <c r="J81" s="1"/>
    </row>
    <row r="82" spans="2:10" ht="15" thickTop="1" thickBot="1" x14ac:dyDescent="0.3">
      <c r="B82" s="142">
        <v>45287</v>
      </c>
      <c r="C82" s="139"/>
      <c r="D82" s="139"/>
      <c r="E82" s="139"/>
      <c r="F82" s="139"/>
      <c r="G82" s="149"/>
      <c r="H82" s="2"/>
      <c r="I82" s="1"/>
      <c r="J82" s="1"/>
    </row>
    <row r="83" spans="2:10" ht="15" thickTop="1" thickBot="1" x14ac:dyDescent="0.3">
      <c r="B83" s="142">
        <v>45288</v>
      </c>
      <c r="C83" s="139"/>
      <c r="D83" s="139"/>
      <c r="E83" s="139"/>
      <c r="F83" s="139"/>
      <c r="G83" s="149"/>
      <c r="H83" s="2"/>
      <c r="I83" s="1"/>
      <c r="J83" s="1"/>
    </row>
    <row r="84" spans="2:10" ht="15" thickTop="1" thickBot="1" x14ac:dyDescent="0.3">
      <c r="B84" s="142">
        <v>45289</v>
      </c>
      <c r="C84" s="139"/>
      <c r="D84" s="139"/>
      <c r="E84" s="139"/>
      <c r="F84" s="139"/>
      <c r="G84" s="149"/>
      <c r="H84" s="2"/>
      <c r="I84" s="1"/>
      <c r="J84" s="1"/>
    </row>
    <row r="85" spans="2:10" ht="15" thickTop="1" thickBot="1" x14ac:dyDescent="0.3">
      <c r="B85" s="142">
        <v>45290</v>
      </c>
      <c r="C85" s="139"/>
      <c r="D85" s="139"/>
      <c r="E85" s="139"/>
      <c r="F85" s="139"/>
      <c r="G85" s="149"/>
      <c r="H85" s="2"/>
      <c r="I85" s="1"/>
      <c r="J85" s="1"/>
    </row>
    <row r="86" spans="2:10" ht="15" thickTop="1" thickBot="1" x14ac:dyDescent="0.3">
      <c r="B86" s="142">
        <v>45291</v>
      </c>
      <c r="C86" s="139"/>
      <c r="D86" s="139"/>
      <c r="E86" s="139"/>
      <c r="F86" s="139"/>
      <c r="G86" s="149"/>
      <c r="H86" s="2"/>
      <c r="I86" s="1"/>
      <c r="J86" s="1"/>
    </row>
    <row r="87" spans="2:10" ht="15" thickTop="1" thickBot="1" x14ac:dyDescent="0.3">
      <c r="B87" s="142">
        <v>45292</v>
      </c>
      <c r="C87" s="139"/>
      <c r="D87" s="139"/>
      <c r="E87" s="139"/>
      <c r="F87" s="139"/>
      <c r="G87" s="149"/>
      <c r="H87" s="2"/>
      <c r="I87" s="1"/>
      <c r="J87" s="1"/>
    </row>
    <row r="88" spans="2:10" ht="15" thickTop="1" thickBot="1" x14ac:dyDescent="0.3">
      <c r="B88" s="142">
        <v>45293</v>
      </c>
      <c r="C88" s="139"/>
      <c r="D88" s="139"/>
      <c r="E88" s="139"/>
      <c r="F88" s="139"/>
      <c r="G88" s="149"/>
      <c r="H88" s="2"/>
      <c r="I88" s="1"/>
      <c r="J88" s="1"/>
    </row>
    <row r="89" spans="2:10" ht="15" thickTop="1" thickBot="1" x14ac:dyDescent="0.3">
      <c r="B89" s="142">
        <v>45294</v>
      </c>
      <c r="C89" s="139"/>
      <c r="D89" s="139"/>
      <c r="E89" s="139"/>
      <c r="F89" s="139"/>
      <c r="G89" s="149"/>
      <c r="H89" s="2"/>
      <c r="I89" s="1"/>
      <c r="J89" s="1"/>
    </row>
    <row r="90" spans="2:10" ht="15" thickTop="1" thickBot="1" x14ac:dyDescent="0.3">
      <c r="B90" s="142">
        <v>45295</v>
      </c>
      <c r="C90" s="139"/>
      <c r="D90" s="139"/>
      <c r="E90" s="139"/>
      <c r="F90" s="139"/>
      <c r="G90" s="149"/>
      <c r="H90" s="2"/>
      <c r="I90" s="1"/>
      <c r="J90" s="1"/>
    </row>
    <row r="91" spans="2:10" ht="15" thickTop="1" thickBot="1" x14ac:dyDescent="0.3">
      <c r="B91" s="142">
        <v>45296</v>
      </c>
      <c r="C91" s="139"/>
      <c r="D91" s="139"/>
      <c r="E91" s="139"/>
      <c r="F91" s="139"/>
      <c r="G91" s="149"/>
      <c r="H91" s="2"/>
      <c r="I91" s="1"/>
      <c r="J91" s="1"/>
    </row>
    <row r="92" spans="2:10" ht="15" thickTop="1" thickBot="1" x14ac:dyDescent="0.3">
      <c r="B92" s="142">
        <v>45297</v>
      </c>
      <c r="C92" s="139"/>
      <c r="D92" s="139"/>
      <c r="E92" s="139"/>
      <c r="F92" s="139"/>
      <c r="G92" s="149"/>
      <c r="H92" s="2"/>
      <c r="I92" s="1"/>
      <c r="J92" s="1"/>
    </row>
    <row r="93" spans="2:10" ht="15" thickTop="1" thickBot="1" x14ac:dyDescent="0.3">
      <c r="B93" s="142">
        <v>45298</v>
      </c>
      <c r="C93" s="139"/>
      <c r="D93" s="139"/>
      <c r="E93" s="139"/>
      <c r="F93" s="139"/>
      <c r="G93" s="149"/>
      <c r="H93" s="2"/>
      <c r="I93" s="1"/>
      <c r="J93" s="1"/>
    </row>
    <row r="94" spans="2:10" ht="15" thickTop="1" thickBot="1" x14ac:dyDescent="0.3">
      <c r="B94" s="142">
        <v>45299</v>
      </c>
      <c r="C94" s="139"/>
      <c r="D94" s="139"/>
      <c r="E94" s="139"/>
      <c r="F94" s="139"/>
      <c r="G94" s="149"/>
      <c r="H94" s="2"/>
      <c r="I94" s="1"/>
      <c r="J94" s="1"/>
    </row>
    <row r="95" spans="2:10" ht="15" thickTop="1" thickBot="1" x14ac:dyDescent="0.3">
      <c r="B95" s="142">
        <v>45300</v>
      </c>
      <c r="C95" s="139"/>
      <c r="D95" s="139"/>
      <c r="E95" s="139"/>
      <c r="F95" s="139"/>
      <c r="G95" s="149"/>
      <c r="H95" s="2"/>
      <c r="I95" s="1"/>
      <c r="J95" s="1"/>
    </row>
    <row r="96" spans="2:10" ht="15" thickTop="1" thickBot="1" x14ac:dyDescent="0.3">
      <c r="B96" s="142">
        <v>45301</v>
      </c>
      <c r="C96" s="139"/>
      <c r="D96" s="139"/>
      <c r="E96" s="139"/>
      <c r="F96" s="139"/>
      <c r="G96" s="149"/>
      <c r="H96" s="2"/>
      <c r="I96" s="1"/>
      <c r="J96" s="1"/>
    </row>
    <row r="97" spans="2:10" ht="15" thickTop="1" thickBot="1" x14ac:dyDescent="0.3">
      <c r="B97" s="142">
        <v>45302</v>
      </c>
      <c r="C97" s="139"/>
      <c r="D97" s="139"/>
      <c r="E97" s="139"/>
      <c r="F97" s="139"/>
      <c r="G97" s="149"/>
      <c r="H97" s="2"/>
      <c r="I97" s="1"/>
      <c r="J97" s="1"/>
    </row>
    <row r="98" spans="2:10" ht="15" thickTop="1" thickBot="1" x14ac:dyDescent="0.3">
      <c r="B98" s="142">
        <v>45303</v>
      </c>
      <c r="C98" s="139"/>
      <c r="D98" s="139"/>
      <c r="E98" s="139"/>
      <c r="F98" s="139"/>
      <c r="G98" s="149"/>
      <c r="H98" s="2"/>
      <c r="I98" s="1"/>
      <c r="J98" s="1"/>
    </row>
    <row r="99" spans="2:10" ht="15" thickTop="1" thickBot="1" x14ac:dyDescent="0.3">
      <c r="B99" s="142">
        <v>45304</v>
      </c>
      <c r="C99" s="139"/>
      <c r="D99" s="139"/>
      <c r="E99" s="139"/>
      <c r="F99" s="139"/>
      <c r="G99" s="149"/>
      <c r="H99" s="2"/>
      <c r="I99" s="1"/>
      <c r="J99" s="1"/>
    </row>
    <row r="100" spans="2:10" ht="15" thickTop="1" thickBot="1" x14ac:dyDescent="0.3">
      <c r="B100" s="142">
        <v>45305</v>
      </c>
      <c r="C100" s="139"/>
      <c r="D100" s="139"/>
      <c r="E100" s="139"/>
      <c r="F100" s="139"/>
      <c r="G100" s="149"/>
      <c r="H100" s="2"/>
      <c r="I100" s="1"/>
      <c r="J100" s="1"/>
    </row>
    <row r="101" spans="2:10" ht="15" thickTop="1" thickBot="1" x14ac:dyDescent="0.3">
      <c r="B101" s="142">
        <v>45306</v>
      </c>
      <c r="C101" s="139"/>
      <c r="D101" s="139"/>
      <c r="E101" s="139"/>
      <c r="F101" s="139"/>
      <c r="G101" s="149"/>
      <c r="H101" s="2"/>
      <c r="I101" s="1"/>
      <c r="J101" s="1"/>
    </row>
    <row r="102" spans="2:10" ht="15" thickTop="1" thickBot="1" x14ac:dyDescent="0.3">
      <c r="B102" s="142">
        <v>45307</v>
      </c>
      <c r="C102" s="139"/>
      <c r="D102" s="139"/>
      <c r="E102" s="139"/>
      <c r="F102" s="139"/>
      <c r="G102" s="149"/>
      <c r="H102" s="2"/>
      <c r="I102" s="1"/>
      <c r="J102" s="1"/>
    </row>
    <row r="103" spans="2:10" ht="15" thickTop="1" thickBot="1" x14ac:dyDescent="0.3">
      <c r="B103" s="142">
        <v>45308</v>
      </c>
      <c r="C103" s="139"/>
      <c r="D103" s="139"/>
      <c r="E103" s="139"/>
      <c r="F103" s="139"/>
      <c r="G103" s="149"/>
      <c r="H103" s="2"/>
      <c r="I103" s="1"/>
      <c r="J103" s="1"/>
    </row>
    <row r="104" spans="2:10" ht="15" thickTop="1" thickBot="1" x14ac:dyDescent="0.3">
      <c r="B104" s="142">
        <v>45309</v>
      </c>
      <c r="C104" s="139"/>
      <c r="D104" s="139"/>
      <c r="E104" s="139"/>
      <c r="F104" s="139"/>
      <c r="G104" s="149"/>
      <c r="H104" s="2"/>
      <c r="I104" s="1"/>
      <c r="J104" s="1"/>
    </row>
    <row r="105" spans="2:10" ht="15" thickTop="1" thickBot="1" x14ac:dyDescent="0.3">
      <c r="B105" s="142">
        <v>45310</v>
      </c>
      <c r="C105" s="139"/>
      <c r="D105" s="139"/>
      <c r="E105" s="139"/>
      <c r="F105" s="139"/>
      <c r="G105" s="149"/>
      <c r="H105" s="2"/>
      <c r="I105" s="1"/>
      <c r="J105" s="1"/>
    </row>
    <row r="106" spans="2:10" ht="15" thickTop="1" thickBot="1" x14ac:dyDescent="0.3">
      <c r="B106" s="142">
        <v>45311</v>
      </c>
      <c r="C106" s="139"/>
      <c r="D106" s="139"/>
      <c r="E106" s="139"/>
      <c r="F106" s="139"/>
      <c r="G106" s="149"/>
      <c r="H106" s="2"/>
      <c r="I106" s="1"/>
      <c r="J106" s="1"/>
    </row>
    <row r="107" spans="2:10" ht="15" thickTop="1" thickBot="1" x14ac:dyDescent="0.3">
      <c r="B107" s="142">
        <v>45312</v>
      </c>
      <c r="C107" s="139"/>
      <c r="D107" s="139"/>
      <c r="E107" s="139"/>
      <c r="F107" s="139"/>
      <c r="G107" s="149"/>
      <c r="H107" s="2"/>
      <c r="I107" s="1"/>
      <c r="J107" s="1"/>
    </row>
    <row r="108" spans="2:10" ht="15" thickTop="1" thickBot="1" x14ac:dyDescent="0.3">
      <c r="B108" s="142">
        <v>45313</v>
      </c>
      <c r="C108" s="139"/>
      <c r="D108" s="139"/>
      <c r="E108" s="139"/>
      <c r="F108" s="139"/>
      <c r="G108" s="149"/>
      <c r="H108" s="2"/>
      <c r="I108" s="1"/>
      <c r="J108" s="1"/>
    </row>
    <row r="109" spans="2:10" ht="15" thickTop="1" thickBot="1" x14ac:dyDescent="0.3">
      <c r="B109" s="142">
        <v>45314</v>
      </c>
      <c r="C109" s="139"/>
      <c r="D109" s="139"/>
      <c r="E109" s="139"/>
      <c r="F109" s="139"/>
      <c r="G109" s="149"/>
      <c r="H109" s="2"/>
      <c r="I109" s="1"/>
      <c r="J109" s="1"/>
    </row>
    <row r="110" spans="2:10" ht="15" thickTop="1" thickBot="1" x14ac:dyDescent="0.3">
      <c r="B110" s="142">
        <v>45315</v>
      </c>
      <c r="C110" s="139"/>
      <c r="D110" s="139"/>
      <c r="E110" s="139"/>
      <c r="F110" s="139"/>
      <c r="G110" s="149"/>
      <c r="H110" s="2"/>
      <c r="I110" s="1"/>
      <c r="J110" s="1"/>
    </row>
    <row r="111" spans="2:10" ht="15" thickTop="1" thickBot="1" x14ac:dyDescent="0.3">
      <c r="B111" s="142">
        <v>45316</v>
      </c>
      <c r="C111" s="139"/>
      <c r="D111" s="139"/>
      <c r="E111" s="139"/>
      <c r="F111" s="139"/>
      <c r="G111" s="149"/>
      <c r="H111" s="2"/>
      <c r="I111" s="1"/>
      <c r="J111" s="1"/>
    </row>
    <row r="112" spans="2:10" ht="15" thickTop="1" thickBot="1" x14ac:dyDescent="0.3">
      <c r="B112" s="142">
        <v>45317</v>
      </c>
      <c r="C112" s="139"/>
      <c r="D112" s="139"/>
      <c r="E112" s="139"/>
      <c r="F112" s="139"/>
      <c r="G112" s="149"/>
      <c r="H112" s="2"/>
      <c r="I112" s="1"/>
      <c r="J112" s="1"/>
    </row>
    <row r="113" spans="2:10" ht="15" thickTop="1" thickBot="1" x14ac:dyDescent="0.3">
      <c r="B113" s="142">
        <v>45318</v>
      </c>
      <c r="C113" s="139"/>
      <c r="D113" s="139"/>
      <c r="E113" s="139"/>
      <c r="F113" s="139"/>
      <c r="G113" s="149"/>
      <c r="I113" s="14"/>
    </row>
    <row r="114" spans="2:10" ht="15" thickTop="1" thickBot="1" x14ac:dyDescent="0.3">
      <c r="B114" s="142">
        <v>45319</v>
      </c>
      <c r="C114" s="139"/>
      <c r="D114" s="139"/>
      <c r="E114" s="139"/>
      <c r="F114" s="139"/>
      <c r="G114" s="149"/>
      <c r="I114" s="14"/>
    </row>
    <row r="115" spans="2:10" ht="15" thickTop="1" thickBot="1" x14ac:dyDescent="0.3">
      <c r="B115" s="142">
        <v>45320</v>
      </c>
      <c r="C115" s="139"/>
      <c r="D115" s="139"/>
      <c r="E115" s="139"/>
      <c r="F115" s="139"/>
      <c r="G115" s="149"/>
      <c r="I115" s="14"/>
    </row>
    <row r="116" spans="2:10" ht="15" thickTop="1" thickBot="1" x14ac:dyDescent="0.3">
      <c r="B116" s="142">
        <v>45321</v>
      </c>
      <c r="C116" s="139"/>
      <c r="D116" s="139"/>
      <c r="E116" s="139"/>
      <c r="F116" s="139"/>
      <c r="G116" s="149"/>
      <c r="I116" s="14"/>
    </row>
    <row r="117" spans="2:10" ht="13.8" thickTop="1" x14ac:dyDescent="0.25">
      <c r="I117" s="14"/>
      <c r="J117" s="140"/>
    </row>
  </sheetData>
  <mergeCells count="4">
    <mergeCell ref="B1:F1"/>
    <mergeCell ref="H1:J1"/>
    <mergeCell ref="A2:F2"/>
    <mergeCell ref="B4:F5"/>
  </mergeCells>
  <conditionalFormatting sqref="G7:G116">
    <cfRule type="containsText" dxfId="89" priority="4" operator="containsText" text="לא הושלם">
      <formula>NOT(ISERROR(SEARCH("לא הושלם",G7)))</formula>
    </cfRule>
    <cfRule type="containsText" dxfId="88" priority="5" operator="containsText" text="הושלם">
      <formula>NOT(ISERROR(SEARCH("הושלם",G7)))</formula>
    </cfRule>
    <cfRule type="containsText" dxfId="87" priority="6" operator="containsText" text="לא הושלם">
      <formula>NOT(ISERROR(SEARCH("לא הושלם",G7)))</formula>
    </cfRule>
  </conditionalFormatting>
  <conditionalFormatting sqref="S3 W3">
    <cfRule type="cellIs" dxfId="84" priority="14" stopIfTrue="1" operator="equal">
      <formula>"לא פעיל"</formula>
    </cfRule>
  </conditionalFormatting>
  <dataValidations count="1">
    <dataValidation showDropDown="1" showInputMessage="1" showErrorMessage="1" sqref="B4 F7:F116" xr:uid="{74EB1864-B1CA-4669-A992-1CC3BBB90868}"/>
  </dataValidations>
  <hyperlinks>
    <hyperlink ref="A2" location="Dashboard!A1" display="חזרה לעץ מדדים" xr:uid="{B82EA2F1-AE14-4996-B0D7-B46FF7297E00}"/>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7" operator="containsText" id="{7EBCF6A8-A06D-405B-9467-E351E1096EC8}">
            <xm:f>NOT(ISERROR(SEARCH(#REF!,G7)))</xm:f>
            <xm:f>#REF!</xm:f>
            <x14:dxf>
              <fill>
                <patternFill>
                  <bgColor rgb="FF00B050"/>
                </patternFill>
              </fill>
            </x14:dxf>
          </x14:cfRule>
          <x14:cfRule type="containsText" priority="8" operator="containsText" id="{AEB024B8-A8C9-4B34-B4A2-3AA5D3D3DF0D}">
            <xm:f>NOT(ISERROR(SEARCH(#REF!,G7)))</xm:f>
            <xm:f>#REF!</xm:f>
            <x14:dxf>
              <fill>
                <patternFill>
                  <bgColor theme="9"/>
                </patternFill>
              </fill>
            </x14:dxf>
          </x14:cfRule>
          <xm:sqref>G7:G116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6F32FA7-8FBD-43AD-AA47-3B2C3929429E}">
          <x14:formula1>
            <xm:f>Dashboard!$A$7:$A$8</xm:f>
          </x14:formula1>
          <xm:sqref>G7:G116</xm:sqref>
        </x14:dataValidation>
        <x14:dataValidation type="list" allowBlank="1" showInputMessage="1" showErrorMessage="1" xr:uid="{26373BDB-E0D5-40B8-8C68-3F6E407A0538}">
          <x14:formula1>
            <xm:f>Dashboard!$A$12:$A$35</xm:f>
          </x14:formula1>
          <xm:sqref>F6:F117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Z100"/>
  <sheetViews>
    <sheetView rightToLeft="1" topLeftCell="B7" zoomScaleNormal="100" workbookViewId="0">
      <selection activeCell="B7" sqref="B7:C8"/>
    </sheetView>
  </sheetViews>
  <sheetFormatPr defaultColWidth="10.09765625" defaultRowHeight="13.8" x14ac:dyDescent="0.25"/>
  <cols>
    <col min="1" max="1" width="3.296875" style="90" customWidth="1"/>
    <col min="2" max="3" width="21.69921875" style="90" customWidth="1"/>
    <col min="4" max="8" width="21.69921875" style="5" customWidth="1"/>
    <col min="9" max="26" width="40.59765625" style="5" customWidth="1"/>
    <col min="27" max="16384" width="10.09765625" style="5"/>
  </cols>
  <sheetData>
    <row r="1" spans="1:26" ht="21.75" customHeight="1" x14ac:dyDescent="0.25"/>
    <row r="2" spans="1:26" ht="21.75" customHeight="1" x14ac:dyDescent="0.25"/>
    <row r="3" spans="1:26" ht="21" customHeight="1" x14ac:dyDescent="0.25"/>
    <row r="5" spans="1:26" s="7" customFormat="1" x14ac:dyDescent="0.25">
      <c r="A5" s="92"/>
      <c r="B5" s="92"/>
      <c r="C5" s="92"/>
    </row>
    <row r="6" spans="1:26" s="84" customFormat="1" ht="21" x14ac:dyDescent="0.4">
      <c r="A6" s="90"/>
      <c r="B6" s="90"/>
      <c r="C6" s="90"/>
    </row>
    <row r="7" spans="1:26" ht="100.8" x14ac:dyDescent="0.25">
      <c r="B7" s="107" t="s">
        <v>95</v>
      </c>
      <c r="C7" s="100" t="s">
        <v>97</v>
      </c>
    </row>
    <row r="8" spans="1:26" ht="68.400000000000006" x14ac:dyDescent="0.25">
      <c r="B8" s="108" t="s">
        <v>96</v>
      </c>
      <c r="C8" s="101" t="s">
        <v>93</v>
      </c>
    </row>
    <row r="9" spans="1:26" s="32" customFormat="1" ht="15.6" x14ac:dyDescent="0.3">
      <c r="A9" s="92"/>
      <c r="B9" s="92"/>
      <c r="C9" s="92"/>
    </row>
    <row r="10" spans="1:26" s="33" customFormat="1" ht="24" customHeight="1" x14ac:dyDescent="0.25">
      <c r="A10" s="90"/>
      <c r="B10" s="122" t="s">
        <v>98</v>
      </c>
      <c r="C10" s="122" t="s">
        <v>99</v>
      </c>
      <c r="D10" s="122" t="s">
        <v>100</v>
      </c>
      <c r="E10" s="122" t="s">
        <v>101</v>
      </c>
      <c r="F10" s="122" t="s">
        <v>102</v>
      </c>
      <c r="G10" s="122" t="s">
        <v>103</v>
      </c>
      <c r="H10" s="122" t="s">
        <v>132</v>
      </c>
      <c r="I10" s="98"/>
      <c r="J10" s="98"/>
      <c r="K10" s="98"/>
      <c r="L10" s="98"/>
      <c r="M10" s="98"/>
      <c r="N10" s="98"/>
      <c r="O10" s="98"/>
      <c r="P10" s="98"/>
      <c r="Q10" s="98"/>
      <c r="R10" s="98"/>
      <c r="S10" s="98"/>
      <c r="T10" s="98"/>
      <c r="U10" s="98"/>
      <c r="V10" s="98"/>
      <c r="W10" s="98"/>
      <c r="X10" s="98"/>
      <c r="Y10" s="98"/>
      <c r="Z10" s="98"/>
    </row>
    <row r="11" spans="1:26" s="85" customFormat="1" x14ac:dyDescent="0.25">
      <c r="A11" s="90"/>
      <c r="B11" s="99" t="s">
        <v>0</v>
      </c>
      <c r="C11" s="99" t="s">
        <v>0</v>
      </c>
      <c r="D11" s="99" t="s">
        <v>0</v>
      </c>
      <c r="E11" s="99" t="s">
        <v>0</v>
      </c>
      <c r="F11" s="99" t="s">
        <v>0</v>
      </c>
      <c r="G11" s="99" t="s">
        <v>0</v>
      </c>
      <c r="H11" s="99" t="s">
        <v>0</v>
      </c>
      <c r="I11" s="99"/>
      <c r="J11" s="99"/>
      <c r="K11" s="99"/>
      <c r="L11" s="99"/>
      <c r="M11" s="99"/>
      <c r="N11" s="99"/>
      <c r="O11" s="99"/>
      <c r="P11" s="99"/>
      <c r="Q11" s="99"/>
      <c r="R11" s="99"/>
      <c r="S11" s="99"/>
      <c r="T11" s="99"/>
      <c r="U11" s="99"/>
      <c r="V11" s="99"/>
      <c r="W11" s="99"/>
      <c r="X11" s="99"/>
      <c r="Y11" s="99"/>
      <c r="Z11" s="99"/>
    </row>
    <row r="12" spans="1:26" x14ac:dyDescent="0.25">
      <c r="B12" s="97" t="s">
        <v>86</v>
      </c>
      <c r="C12" s="97" t="s">
        <v>86</v>
      </c>
      <c r="D12" s="97" t="s">
        <v>86</v>
      </c>
      <c r="E12" s="97" t="s">
        <v>86</v>
      </c>
      <c r="F12" s="97" t="s">
        <v>86</v>
      </c>
      <c r="G12" s="97" t="s">
        <v>86</v>
      </c>
      <c r="H12" s="97" t="s">
        <v>86</v>
      </c>
      <c r="I12" s="97"/>
      <c r="J12" s="97"/>
      <c r="K12" s="97"/>
      <c r="L12" s="97"/>
      <c r="M12" s="97"/>
      <c r="N12" s="97"/>
      <c r="O12" s="97"/>
      <c r="P12" s="97"/>
      <c r="Q12" s="97"/>
      <c r="R12" s="97"/>
      <c r="S12" s="97"/>
      <c r="T12" s="97"/>
      <c r="U12" s="97"/>
      <c r="V12" s="97"/>
      <c r="W12" s="97"/>
      <c r="X12" s="97"/>
      <c r="Y12" s="97"/>
      <c r="Z12" s="97"/>
    </row>
    <row r="13" spans="1:26" s="86" customFormat="1" x14ac:dyDescent="0.25">
      <c r="A13" s="92"/>
      <c r="B13" s="96" t="s">
        <v>104</v>
      </c>
      <c r="C13" s="96" t="s">
        <v>107</v>
      </c>
      <c r="D13" s="96" t="s">
        <v>114</v>
      </c>
      <c r="E13" s="96" t="s">
        <v>119</v>
      </c>
      <c r="F13" s="96" t="s">
        <v>125</v>
      </c>
      <c r="G13" s="96" t="s">
        <v>129</v>
      </c>
      <c r="H13" s="96" t="s">
        <v>133</v>
      </c>
      <c r="I13" s="96"/>
      <c r="J13" s="96"/>
      <c r="K13" s="96"/>
      <c r="L13" s="96"/>
      <c r="M13" s="96"/>
      <c r="N13" s="96"/>
      <c r="O13" s="96"/>
      <c r="P13" s="96"/>
      <c r="Q13" s="96"/>
      <c r="R13" s="96"/>
      <c r="S13" s="96"/>
      <c r="T13" s="96"/>
      <c r="U13" s="96"/>
      <c r="V13" s="96"/>
      <c r="W13" s="96"/>
      <c r="X13" s="96"/>
      <c r="Y13" s="96"/>
      <c r="Z13" s="96"/>
    </row>
    <row r="14" spans="1:26" s="85" customFormat="1" x14ac:dyDescent="0.25">
      <c r="A14" s="90"/>
      <c r="B14" s="97" t="s">
        <v>136</v>
      </c>
      <c r="C14" s="97" t="s">
        <v>136</v>
      </c>
      <c r="D14" s="97" t="s">
        <v>136</v>
      </c>
      <c r="E14" s="97" t="s">
        <v>136</v>
      </c>
      <c r="F14" s="97" t="s">
        <v>136</v>
      </c>
      <c r="G14" s="97" t="s">
        <v>136</v>
      </c>
      <c r="H14" s="97" t="s">
        <v>136</v>
      </c>
      <c r="I14" s="97"/>
      <c r="J14" s="97"/>
      <c r="K14" s="97"/>
      <c r="L14" s="97"/>
      <c r="M14" s="97"/>
      <c r="N14" s="97"/>
      <c r="O14" s="97"/>
      <c r="P14" s="97"/>
      <c r="Q14" s="97"/>
      <c r="R14" s="97"/>
      <c r="S14" s="97"/>
      <c r="T14" s="97"/>
      <c r="U14" s="97"/>
      <c r="V14" s="97"/>
      <c r="W14" s="97"/>
      <c r="X14" s="97"/>
      <c r="Y14" s="97"/>
      <c r="Z14" s="97"/>
    </row>
    <row r="15" spans="1:26" s="87" customFormat="1" ht="27.6" x14ac:dyDescent="0.25">
      <c r="A15" s="90"/>
      <c r="B15" s="96" t="s">
        <v>105</v>
      </c>
      <c r="C15" s="96" t="s">
        <v>108</v>
      </c>
      <c r="D15" s="96" t="s">
        <v>115</v>
      </c>
      <c r="E15" s="96" t="s">
        <v>120</v>
      </c>
      <c r="F15" s="96" t="s">
        <v>126</v>
      </c>
      <c r="G15" s="96" t="s">
        <v>130</v>
      </c>
      <c r="H15" s="96" t="s">
        <v>134</v>
      </c>
      <c r="I15" s="96"/>
      <c r="J15" s="96"/>
      <c r="K15" s="96"/>
      <c r="L15" s="96"/>
      <c r="M15" s="96"/>
      <c r="N15" s="96"/>
      <c r="O15" s="96"/>
      <c r="P15" s="96"/>
      <c r="Q15" s="96"/>
      <c r="R15" s="96"/>
      <c r="S15" s="96"/>
      <c r="T15" s="96"/>
      <c r="U15" s="96"/>
      <c r="V15" s="96"/>
      <c r="W15" s="96"/>
      <c r="X15" s="96"/>
      <c r="Y15" s="96"/>
      <c r="Z15" s="96"/>
    </row>
    <row r="16" spans="1:26" s="31" customFormat="1" x14ac:dyDescent="0.25">
      <c r="A16" s="90"/>
      <c r="B16" s="97" t="s">
        <v>136</v>
      </c>
      <c r="C16" s="97" t="s">
        <v>136</v>
      </c>
      <c r="D16" s="97" t="s">
        <v>136</v>
      </c>
      <c r="E16" s="97" t="s">
        <v>136</v>
      </c>
      <c r="F16" s="97" t="s">
        <v>136</v>
      </c>
      <c r="G16" s="97" t="s">
        <v>136</v>
      </c>
      <c r="H16" s="97" t="s">
        <v>136</v>
      </c>
      <c r="I16" s="97"/>
      <c r="J16" s="97"/>
      <c r="K16" s="97"/>
      <c r="L16" s="97"/>
      <c r="M16" s="97"/>
      <c r="N16" s="97"/>
      <c r="O16" s="97"/>
      <c r="P16" s="97"/>
      <c r="Q16" s="97"/>
      <c r="R16" s="97"/>
      <c r="S16" s="97"/>
      <c r="T16" s="97"/>
      <c r="U16" s="97"/>
      <c r="V16" s="97"/>
      <c r="W16" s="97"/>
      <c r="X16" s="97"/>
      <c r="Y16" s="97"/>
      <c r="Z16" s="97"/>
    </row>
    <row r="17" spans="1:26" s="32" customFormat="1" ht="15.6" x14ac:dyDescent="0.3">
      <c r="A17" s="92"/>
      <c r="B17" s="96" t="s">
        <v>106</v>
      </c>
      <c r="C17" s="96" t="s">
        <v>109</v>
      </c>
      <c r="D17" s="96" t="s">
        <v>116</v>
      </c>
      <c r="E17" s="96" t="s">
        <v>122</v>
      </c>
      <c r="F17" s="96" t="s">
        <v>127</v>
      </c>
      <c r="G17" s="96" t="s">
        <v>131</v>
      </c>
      <c r="H17" s="96" t="s">
        <v>135</v>
      </c>
      <c r="I17" s="96"/>
      <c r="J17" s="96"/>
      <c r="K17" s="96"/>
      <c r="L17" s="96"/>
      <c r="M17" s="96"/>
      <c r="N17" s="96"/>
      <c r="O17" s="96"/>
      <c r="P17" s="96"/>
      <c r="Q17" s="96"/>
      <c r="R17" s="96"/>
      <c r="S17" s="96"/>
      <c r="T17" s="96"/>
      <c r="U17" s="96"/>
      <c r="V17" s="96"/>
      <c r="W17" s="96"/>
      <c r="X17" s="96"/>
      <c r="Y17" s="96"/>
      <c r="Z17" s="96"/>
    </row>
    <row r="18" spans="1:26" s="88" customFormat="1" x14ac:dyDescent="0.25">
      <c r="A18" s="91"/>
      <c r="B18" s="97" t="s">
        <v>136</v>
      </c>
      <c r="C18" s="97" t="s">
        <v>136</v>
      </c>
      <c r="D18" s="97" t="s">
        <v>136</v>
      </c>
      <c r="E18" s="97" t="s">
        <v>136</v>
      </c>
      <c r="F18" s="97" t="s">
        <v>136</v>
      </c>
      <c r="G18" s="97" t="s">
        <v>136</v>
      </c>
      <c r="H18" s="97" t="s">
        <v>136</v>
      </c>
      <c r="I18" s="97"/>
      <c r="J18" s="97"/>
      <c r="K18" s="97"/>
      <c r="L18" s="97"/>
      <c r="M18" s="97"/>
      <c r="N18" s="97"/>
      <c r="O18" s="97"/>
      <c r="P18" s="97"/>
      <c r="Q18" s="97"/>
      <c r="R18" s="97"/>
      <c r="S18" s="97"/>
      <c r="T18" s="97"/>
      <c r="U18" s="97"/>
      <c r="V18" s="97"/>
      <c r="W18" s="97"/>
      <c r="X18" s="97"/>
      <c r="Y18" s="97"/>
      <c r="Z18" s="97"/>
    </row>
    <row r="19" spans="1:26" s="31" customFormat="1" x14ac:dyDescent="0.25">
      <c r="A19" s="90"/>
      <c r="B19" s="96"/>
      <c r="C19" s="96" t="s">
        <v>110</v>
      </c>
      <c r="D19" s="96" t="s">
        <v>117</v>
      </c>
      <c r="E19" s="96" t="s">
        <v>121</v>
      </c>
      <c r="F19" s="96" t="s">
        <v>128</v>
      </c>
      <c r="G19" s="96"/>
      <c r="H19" s="96"/>
      <c r="I19" s="96"/>
      <c r="J19" s="96"/>
      <c r="K19" s="96"/>
      <c r="L19" s="96"/>
      <c r="M19" s="96"/>
      <c r="N19" s="96"/>
      <c r="O19" s="96"/>
      <c r="P19" s="96"/>
      <c r="Q19" s="96"/>
      <c r="R19" s="96"/>
      <c r="S19" s="96"/>
      <c r="T19" s="96"/>
      <c r="U19" s="96"/>
      <c r="V19" s="96"/>
      <c r="W19" s="96"/>
      <c r="X19" s="96"/>
      <c r="Y19" s="96"/>
      <c r="Z19" s="96"/>
    </row>
    <row r="20" spans="1:26" s="31" customFormat="1" x14ac:dyDescent="0.25">
      <c r="A20" s="90"/>
      <c r="B20" s="97"/>
      <c r="C20" s="97" t="s">
        <v>136</v>
      </c>
      <c r="D20" s="97" t="s">
        <v>136</v>
      </c>
      <c r="E20" s="97" t="s">
        <v>136</v>
      </c>
      <c r="F20" s="97" t="s">
        <v>136</v>
      </c>
      <c r="G20" s="97"/>
      <c r="H20" s="97"/>
      <c r="I20" s="97"/>
      <c r="J20" s="97"/>
      <c r="K20" s="97"/>
      <c r="L20" s="97"/>
      <c r="M20" s="97"/>
      <c r="N20" s="97"/>
      <c r="O20" s="97"/>
      <c r="P20" s="97"/>
      <c r="Q20" s="97"/>
      <c r="R20" s="97"/>
      <c r="S20" s="97"/>
      <c r="T20" s="97"/>
      <c r="U20" s="97"/>
      <c r="V20" s="97"/>
      <c r="W20" s="97"/>
      <c r="X20" s="97"/>
      <c r="Y20" s="97"/>
      <c r="Z20" s="97"/>
    </row>
    <row r="21" spans="1:26" s="89" customFormat="1" x14ac:dyDescent="0.25">
      <c r="A21" s="92"/>
      <c r="B21" s="96"/>
      <c r="C21" s="96" t="s">
        <v>111</v>
      </c>
      <c r="D21" s="96" t="s">
        <v>118</v>
      </c>
      <c r="E21" s="96" t="s">
        <v>123</v>
      </c>
      <c r="F21" s="96"/>
      <c r="G21" s="96"/>
      <c r="H21" s="96"/>
      <c r="I21" s="96"/>
      <c r="J21" s="96"/>
      <c r="K21" s="96"/>
      <c r="L21" s="96"/>
      <c r="M21" s="96"/>
      <c r="N21" s="96"/>
      <c r="O21" s="96"/>
      <c r="P21" s="96"/>
      <c r="Q21" s="96"/>
      <c r="R21" s="96"/>
      <c r="S21" s="96"/>
      <c r="T21" s="96"/>
      <c r="U21" s="96"/>
      <c r="V21" s="96"/>
      <c r="W21" s="96"/>
      <c r="X21" s="96"/>
      <c r="Y21" s="96"/>
      <c r="Z21" s="96"/>
    </row>
    <row r="22" spans="1:26" s="85" customFormat="1" x14ac:dyDescent="0.25">
      <c r="A22" s="90"/>
      <c r="B22" s="97"/>
      <c r="C22" s="97" t="s">
        <v>136</v>
      </c>
      <c r="D22" s="97" t="s">
        <v>136</v>
      </c>
      <c r="E22" s="97" t="s">
        <v>136</v>
      </c>
      <c r="F22" s="97"/>
      <c r="G22" s="97"/>
      <c r="H22" s="97"/>
      <c r="I22" s="97"/>
      <c r="J22" s="97"/>
      <c r="K22" s="97"/>
      <c r="L22" s="97"/>
      <c r="M22" s="97"/>
      <c r="N22" s="97"/>
      <c r="O22" s="97"/>
      <c r="P22" s="97"/>
      <c r="Q22" s="97"/>
      <c r="R22" s="97"/>
      <c r="S22" s="97"/>
      <c r="T22" s="97"/>
      <c r="U22" s="97"/>
      <c r="V22" s="97"/>
      <c r="W22" s="97"/>
      <c r="X22" s="97"/>
      <c r="Y22" s="97"/>
      <c r="Z22" s="97"/>
    </row>
    <row r="23" spans="1:26" s="31" customFormat="1" x14ac:dyDescent="0.25">
      <c r="A23" s="90"/>
      <c r="B23" s="96"/>
      <c r="C23" s="96" t="s">
        <v>112</v>
      </c>
      <c r="D23" s="96"/>
      <c r="E23" s="96" t="s">
        <v>124</v>
      </c>
      <c r="F23" s="96"/>
      <c r="G23" s="96"/>
      <c r="H23" s="96"/>
      <c r="I23" s="96"/>
      <c r="J23" s="96"/>
      <c r="K23" s="96"/>
      <c r="L23" s="96"/>
      <c r="M23" s="96"/>
      <c r="N23" s="96"/>
      <c r="O23" s="96"/>
      <c r="P23" s="96"/>
      <c r="Q23" s="96"/>
      <c r="R23" s="96"/>
      <c r="S23" s="96"/>
      <c r="T23" s="96"/>
      <c r="U23" s="96"/>
      <c r="V23" s="96"/>
      <c r="W23" s="96"/>
      <c r="X23" s="96"/>
      <c r="Y23" s="96"/>
      <c r="Z23" s="96"/>
    </row>
    <row r="24" spans="1:26" s="88" customFormat="1" x14ac:dyDescent="0.25">
      <c r="A24" s="91"/>
      <c r="B24" s="97"/>
      <c r="C24" s="97" t="s">
        <v>136</v>
      </c>
      <c r="D24" s="97"/>
      <c r="E24" s="97" t="s">
        <v>136</v>
      </c>
      <c r="F24" s="97"/>
      <c r="G24" s="97"/>
      <c r="H24" s="97"/>
      <c r="I24" s="97"/>
      <c r="J24" s="97"/>
      <c r="K24" s="97"/>
      <c r="L24" s="97"/>
      <c r="M24" s="97"/>
      <c r="N24" s="97"/>
      <c r="O24" s="97"/>
      <c r="P24" s="97"/>
      <c r="Q24" s="97"/>
      <c r="R24" s="97"/>
      <c r="S24" s="97"/>
      <c r="T24" s="97"/>
      <c r="U24" s="97"/>
      <c r="V24" s="97"/>
      <c r="W24" s="97"/>
      <c r="X24" s="97"/>
      <c r="Y24" s="97"/>
      <c r="Z24" s="97"/>
    </row>
    <row r="25" spans="1:26" s="32" customFormat="1" ht="15.6" x14ac:dyDescent="0.3">
      <c r="A25" s="92"/>
      <c r="B25" s="96"/>
      <c r="C25" s="96" t="s">
        <v>113</v>
      </c>
      <c r="D25" s="96"/>
      <c r="E25" s="96"/>
      <c r="F25" s="96"/>
      <c r="G25" s="96"/>
      <c r="H25" s="96"/>
      <c r="I25" s="96"/>
      <c r="J25" s="96"/>
      <c r="K25" s="96"/>
      <c r="L25" s="96"/>
      <c r="M25" s="96"/>
      <c r="N25" s="96"/>
      <c r="O25" s="96"/>
      <c r="P25" s="96"/>
      <c r="Q25" s="96"/>
      <c r="R25" s="96"/>
      <c r="S25" s="96"/>
      <c r="T25" s="96"/>
      <c r="U25" s="96"/>
      <c r="V25" s="96"/>
      <c r="W25" s="96"/>
      <c r="X25" s="96"/>
      <c r="Y25" s="96"/>
      <c r="Z25" s="96"/>
    </row>
    <row r="26" spans="1:26" s="31" customFormat="1" x14ac:dyDescent="0.25">
      <c r="A26" s="90"/>
      <c r="B26" s="97"/>
      <c r="C26" s="97" t="s">
        <v>136</v>
      </c>
      <c r="D26" s="97"/>
      <c r="E26" s="97"/>
      <c r="F26" s="97"/>
      <c r="G26" s="97"/>
      <c r="H26" s="97"/>
      <c r="I26" s="97"/>
      <c r="J26" s="97"/>
      <c r="K26" s="97"/>
      <c r="L26" s="97"/>
      <c r="M26" s="97"/>
      <c r="N26" s="97"/>
      <c r="O26" s="97"/>
      <c r="P26" s="97"/>
      <c r="Q26" s="97"/>
      <c r="R26" s="97"/>
      <c r="S26" s="97"/>
      <c r="T26" s="97"/>
      <c r="U26" s="97"/>
      <c r="V26" s="97"/>
      <c r="W26" s="97"/>
      <c r="X26" s="97"/>
      <c r="Y26" s="97"/>
      <c r="Z26" s="97"/>
    </row>
    <row r="27" spans="1:26" s="85" customFormat="1" x14ac:dyDescent="0.25">
      <c r="A27" s="90"/>
      <c r="B27" s="96"/>
      <c r="D27" s="96"/>
      <c r="E27" s="96"/>
      <c r="F27" s="96"/>
      <c r="G27" s="96"/>
      <c r="H27" s="96"/>
      <c r="I27" s="96"/>
      <c r="J27" s="96"/>
      <c r="K27" s="96"/>
      <c r="L27" s="96"/>
      <c r="M27" s="96"/>
      <c r="N27" s="96"/>
      <c r="O27" s="96"/>
      <c r="P27" s="96"/>
      <c r="Q27" s="96"/>
      <c r="R27" s="96"/>
      <c r="S27" s="96"/>
      <c r="T27" s="96"/>
      <c r="U27" s="96"/>
      <c r="V27" s="96"/>
      <c r="W27" s="96"/>
      <c r="X27" s="96"/>
      <c r="Y27" s="96"/>
      <c r="Z27" s="96"/>
    </row>
    <row r="28" spans="1:26" s="31" customFormat="1" x14ac:dyDescent="0.25">
      <c r="A28" s="90"/>
      <c r="B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s="31" customFormat="1" x14ac:dyDescent="0.25">
      <c r="A29" s="90"/>
      <c r="B29" s="96"/>
      <c r="C29" s="96"/>
      <c r="D29" s="96"/>
      <c r="E29" s="96"/>
      <c r="F29" s="96"/>
      <c r="G29" s="96"/>
      <c r="H29" s="96"/>
      <c r="I29" s="96"/>
      <c r="J29" s="96"/>
      <c r="K29" s="96"/>
      <c r="L29" s="96"/>
      <c r="M29" s="96"/>
      <c r="N29" s="96"/>
      <c r="O29" s="96"/>
      <c r="P29" s="96"/>
      <c r="Q29" s="96"/>
      <c r="R29" s="96"/>
      <c r="S29" s="96"/>
      <c r="T29" s="96"/>
      <c r="U29" s="96"/>
      <c r="V29" s="96"/>
      <c r="W29" s="96"/>
      <c r="X29" s="96"/>
      <c r="Y29" s="96"/>
      <c r="Z29" s="96"/>
    </row>
    <row r="30" spans="1:26" s="85" customFormat="1" x14ac:dyDescent="0.25">
      <c r="A30" s="90"/>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s="31" customFormat="1" x14ac:dyDescent="0.25">
      <c r="A31" s="90"/>
      <c r="B31" s="96"/>
      <c r="C31" s="96"/>
      <c r="D31" s="96"/>
      <c r="E31" s="96"/>
      <c r="F31" s="96"/>
      <c r="G31" s="96"/>
      <c r="H31" s="96"/>
      <c r="I31" s="96"/>
      <c r="J31" s="96"/>
      <c r="K31" s="96"/>
      <c r="L31" s="96"/>
      <c r="M31" s="96"/>
      <c r="N31" s="96"/>
      <c r="O31" s="96"/>
      <c r="P31" s="96"/>
      <c r="Q31" s="96"/>
      <c r="R31" s="96"/>
      <c r="S31" s="96"/>
      <c r="T31" s="96"/>
      <c r="U31" s="96"/>
      <c r="V31" s="96"/>
      <c r="W31" s="96"/>
      <c r="X31" s="96"/>
      <c r="Y31" s="96"/>
      <c r="Z31" s="96"/>
    </row>
    <row r="32" spans="1:26" s="31" customFormat="1" x14ac:dyDescent="0.25">
      <c r="A32" s="90"/>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s="85" customFormat="1" x14ac:dyDescent="0.25">
      <c r="A33" s="90"/>
      <c r="B33" s="96"/>
      <c r="C33" s="96"/>
      <c r="D33" s="96"/>
      <c r="E33" s="96"/>
      <c r="F33" s="96"/>
      <c r="G33" s="96"/>
      <c r="H33" s="96"/>
      <c r="I33" s="96"/>
      <c r="J33" s="96"/>
      <c r="K33" s="96"/>
      <c r="L33" s="96"/>
      <c r="M33" s="96"/>
      <c r="N33" s="96"/>
      <c r="O33" s="96"/>
      <c r="P33" s="96"/>
      <c r="Q33" s="96"/>
      <c r="R33" s="96"/>
      <c r="S33" s="96"/>
      <c r="T33" s="96"/>
      <c r="U33" s="96"/>
      <c r="V33" s="96"/>
      <c r="W33" s="96"/>
      <c r="X33" s="96"/>
      <c r="Y33" s="96"/>
      <c r="Z33" s="96"/>
    </row>
    <row r="34" spans="1:26" x14ac:dyDescent="0.25">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x14ac:dyDescent="0.25">
      <c r="B35" s="96"/>
      <c r="C35" s="96"/>
      <c r="D35" s="96"/>
      <c r="E35" s="96"/>
      <c r="F35" s="96"/>
      <c r="G35" s="96"/>
      <c r="H35" s="96"/>
      <c r="I35" s="96"/>
      <c r="J35" s="96"/>
      <c r="K35" s="96"/>
      <c r="L35" s="96"/>
      <c r="M35" s="96"/>
      <c r="N35" s="96"/>
      <c r="O35" s="96"/>
      <c r="P35" s="96"/>
      <c r="Q35" s="96"/>
      <c r="R35" s="96"/>
      <c r="S35" s="96"/>
      <c r="T35" s="96"/>
      <c r="U35" s="96"/>
      <c r="V35" s="96"/>
      <c r="W35" s="96"/>
      <c r="X35" s="96"/>
      <c r="Y35" s="96"/>
      <c r="Z35" s="96"/>
    </row>
    <row r="36" spans="1:26" x14ac:dyDescent="0.25">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x14ac:dyDescent="0.25">
      <c r="B37" s="96"/>
      <c r="C37" s="96"/>
      <c r="D37" s="96"/>
      <c r="E37" s="96"/>
      <c r="F37" s="96"/>
      <c r="G37" s="96"/>
      <c r="H37" s="96"/>
      <c r="I37" s="96"/>
      <c r="J37" s="96"/>
      <c r="K37" s="96"/>
      <c r="L37" s="96"/>
      <c r="M37" s="96"/>
      <c r="N37" s="96"/>
      <c r="O37" s="96"/>
      <c r="P37" s="96"/>
      <c r="Q37" s="96"/>
      <c r="R37" s="96"/>
      <c r="S37" s="96"/>
      <c r="T37" s="96"/>
      <c r="U37" s="96"/>
      <c r="V37" s="96"/>
      <c r="W37" s="96"/>
      <c r="X37" s="96"/>
      <c r="Y37" s="96"/>
      <c r="Z37" s="96"/>
    </row>
    <row r="38" spans="1:26" x14ac:dyDescent="0.25">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x14ac:dyDescent="0.25">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x14ac:dyDescent="0.25">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x14ac:dyDescent="0.25">
      <c r="B41" s="96"/>
      <c r="C41" s="96"/>
      <c r="D41" s="96"/>
      <c r="E41" s="96"/>
      <c r="F41" s="96"/>
      <c r="G41" s="96"/>
      <c r="H41" s="96"/>
      <c r="I41" s="96"/>
      <c r="J41" s="96"/>
      <c r="K41" s="96"/>
      <c r="L41" s="96"/>
      <c r="M41" s="96"/>
      <c r="N41" s="96"/>
      <c r="O41" s="96"/>
      <c r="P41" s="96"/>
      <c r="Q41" s="96"/>
      <c r="R41" s="96"/>
      <c r="S41" s="96"/>
      <c r="T41" s="96"/>
      <c r="U41" s="96"/>
      <c r="V41" s="96"/>
      <c r="W41" s="96"/>
      <c r="X41" s="96"/>
      <c r="Y41" s="96"/>
      <c r="Z41" s="96"/>
    </row>
    <row r="42" spans="1:26" x14ac:dyDescent="0.25">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x14ac:dyDescent="0.25">
      <c r="B43" s="96"/>
      <c r="C43" s="96"/>
      <c r="D43" s="96"/>
      <c r="E43" s="96"/>
      <c r="F43" s="96"/>
      <c r="G43" s="96"/>
      <c r="H43" s="96"/>
      <c r="I43" s="96"/>
      <c r="J43" s="96"/>
      <c r="K43" s="96"/>
      <c r="L43" s="96"/>
      <c r="M43" s="96"/>
      <c r="N43" s="96"/>
      <c r="O43" s="96"/>
      <c r="P43" s="96"/>
      <c r="Q43" s="96"/>
      <c r="R43" s="96"/>
      <c r="S43" s="96"/>
      <c r="T43" s="96"/>
      <c r="U43" s="96"/>
      <c r="V43" s="96"/>
      <c r="W43" s="96"/>
      <c r="X43" s="96"/>
      <c r="Y43" s="96"/>
      <c r="Z43" s="96"/>
    </row>
    <row r="44" spans="1:26" x14ac:dyDescent="0.25">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x14ac:dyDescent="0.25">
      <c r="B45" s="96"/>
      <c r="C45" s="96"/>
      <c r="D45" s="96"/>
      <c r="E45" s="96"/>
      <c r="F45" s="96"/>
      <c r="G45" s="96"/>
      <c r="H45" s="96"/>
      <c r="I45" s="96"/>
      <c r="J45" s="96"/>
      <c r="K45" s="96"/>
      <c r="L45" s="96"/>
      <c r="M45" s="96"/>
      <c r="N45" s="96"/>
      <c r="O45" s="96"/>
      <c r="P45" s="96"/>
      <c r="Q45" s="96"/>
      <c r="R45" s="96"/>
      <c r="S45" s="96"/>
      <c r="T45" s="96"/>
      <c r="U45" s="96"/>
      <c r="V45" s="96"/>
      <c r="W45" s="96"/>
      <c r="X45" s="96"/>
      <c r="Y45" s="96"/>
      <c r="Z45" s="96"/>
    </row>
    <row r="46" spans="1:26" x14ac:dyDescent="0.25">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x14ac:dyDescent="0.25">
      <c r="B47" s="96"/>
      <c r="C47" s="96"/>
      <c r="D47" s="96"/>
      <c r="E47" s="96"/>
      <c r="F47" s="96"/>
      <c r="G47" s="96"/>
      <c r="H47" s="96"/>
      <c r="I47" s="96"/>
      <c r="J47" s="96"/>
      <c r="K47" s="96"/>
      <c r="L47" s="96"/>
      <c r="M47" s="96"/>
      <c r="N47" s="96"/>
      <c r="O47" s="96"/>
      <c r="P47" s="96"/>
      <c r="Q47" s="96"/>
      <c r="R47" s="96"/>
      <c r="S47" s="96"/>
      <c r="T47" s="96"/>
      <c r="U47" s="96"/>
      <c r="V47" s="96"/>
      <c r="W47" s="96"/>
      <c r="X47" s="96"/>
      <c r="Y47" s="96"/>
      <c r="Z47" s="96"/>
    </row>
    <row r="48" spans="1:26" x14ac:dyDescent="0.25">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2:26" x14ac:dyDescent="0.25">
      <c r="B49" s="96"/>
      <c r="C49" s="96"/>
      <c r="D49" s="96"/>
      <c r="E49" s="96"/>
      <c r="F49" s="96"/>
      <c r="G49" s="96"/>
      <c r="H49" s="96"/>
      <c r="I49" s="96"/>
      <c r="J49" s="96"/>
      <c r="K49" s="96"/>
      <c r="L49" s="96"/>
      <c r="M49" s="96"/>
      <c r="N49" s="96"/>
      <c r="O49" s="96"/>
      <c r="P49" s="96"/>
      <c r="Q49" s="96"/>
      <c r="R49" s="96"/>
      <c r="S49" s="96"/>
      <c r="T49" s="96"/>
      <c r="U49" s="96"/>
      <c r="V49" s="96"/>
      <c r="W49" s="96"/>
      <c r="X49" s="96"/>
      <c r="Y49" s="96"/>
      <c r="Z49" s="96"/>
    </row>
    <row r="50" spans="2:26" x14ac:dyDescent="0.25">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2:26" x14ac:dyDescent="0.25">
      <c r="B51" s="96"/>
      <c r="C51" s="96"/>
      <c r="D51" s="96"/>
      <c r="E51" s="96"/>
      <c r="F51" s="96"/>
      <c r="G51" s="96"/>
      <c r="H51" s="96"/>
      <c r="I51" s="96"/>
      <c r="J51" s="96"/>
      <c r="K51" s="96"/>
      <c r="L51" s="96"/>
      <c r="M51" s="96"/>
      <c r="N51" s="96"/>
      <c r="O51" s="96"/>
      <c r="P51" s="96"/>
      <c r="Q51" s="96"/>
      <c r="R51" s="96"/>
      <c r="S51" s="96"/>
      <c r="T51" s="96"/>
      <c r="U51" s="96"/>
      <c r="V51" s="96"/>
      <c r="W51" s="96"/>
      <c r="X51" s="96"/>
      <c r="Y51" s="96"/>
      <c r="Z51" s="96"/>
    </row>
    <row r="52" spans="2:26" x14ac:dyDescent="0.25">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2:26" x14ac:dyDescent="0.25">
      <c r="B53" s="96"/>
      <c r="C53" s="96"/>
      <c r="D53" s="96"/>
      <c r="E53" s="96"/>
      <c r="F53" s="96"/>
      <c r="G53" s="96"/>
      <c r="H53" s="96"/>
      <c r="I53" s="96"/>
      <c r="J53" s="96"/>
      <c r="K53" s="96"/>
      <c r="L53" s="96"/>
      <c r="M53" s="96"/>
      <c r="N53" s="96"/>
      <c r="O53" s="96"/>
      <c r="P53" s="96"/>
      <c r="Q53" s="96"/>
      <c r="R53" s="96"/>
      <c r="S53" s="96"/>
      <c r="T53" s="96"/>
      <c r="U53" s="96"/>
      <c r="V53" s="96"/>
      <c r="W53" s="96"/>
      <c r="X53" s="96"/>
      <c r="Y53" s="96"/>
      <c r="Z53" s="96"/>
    </row>
    <row r="54" spans="2:26" x14ac:dyDescent="0.25">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2:26" x14ac:dyDescent="0.25">
      <c r="B55" s="96"/>
      <c r="C55" s="96"/>
      <c r="D55" s="96"/>
      <c r="E55" s="96"/>
      <c r="F55" s="96"/>
      <c r="G55" s="96"/>
      <c r="H55" s="96"/>
      <c r="I55" s="96"/>
      <c r="J55" s="96"/>
      <c r="K55" s="96"/>
      <c r="L55" s="96"/>
      <c r="M55" s="96"/>
      <c r="N55" s="96"/>
      <c r="O55" s="96"/>
      <c r="P55" s="96"/>
      <c r="Q55" s="96"/>
      <c r="R55" s="96"/>
      <c r="S55" s="96"/>
      <c r="T55" s="96"/>
      <c r="U55" s="96"/>
      <c r="V55" s="96"/>
      <c r="W55" s="96"/>
      <c r="X55" s="96"/>
      <c r="Y55" s="96"/>
      <c r="Z55" s="96"/>
    </row>
    <row r="56" spans="2:26" x14ac:dyDescent="0.25">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2:26" x14ac:dyDescent="0.25">
      <c r="B57" s="96"/>
      <c r="C57" s="96"/>
      <c r="D57" s="96"/>
      <c r="E57" s="96"/>
      <c r="F57" s="96"/>
      <c r="G57" s="96"/>
      <c r="H57" s="96"/>
      <c r="I57" s="96"/>
      <c r="J57" s="96"/>
      <c r="K57" s="96"/>
      <c r="L57" s="96"/>
      <c r="M57" s="96"/>
      <c r="N57" s="96"/>
      <c r="O57" s="96"/>
      <c r="P57" s="96"/>
      <c r="Q57" s="96"/>
      <c r="R57" s="96"/>
      <c r="S57" s="96"/>
      <c r="T57" s="96"/>
      <c r="U57" s="96"/>
      <c r="V57" s="96"/>
      <c r="W57" s="96"/>
      <c r="X57" s="96"/>
      <c r="Y57" s="96"/>
      <c r="Z57" s="96"/>
    </row>
    <row r="58" spans="2:26" x14ac:dyDescent="0.25">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2:26" x14ac:dyDescent="0.25">
      <c r="B59" s="96"/>
      <c r="C59" s="96"/>
      <c r="D59" s="96"/>
      <c r="E59" s="96"/>
      <c r="F59" s="96"/>
      <c r="G59" s="96"/>
      <c r="H59" s="96"/>
      <c r="I59" s="96"/>
      <c r="J59" s="96"/>
      <c r="K59" s="96"/>
      <c r="L59" s="96"/>
      <c r="M59" s="96"/>
      <c r="N59" s="96"/>
      <c r="O59" s="96"/>
      <c r="P59" s="96"/>
      <c r="Q59" s="96"/>
      <c r="R59" s="96"/>
      <c r="S59" s="96"/>
      <c r="T59" s="96"/>
      <c r="U59" s="96"/>
      <c r="V59" s="96"/>
      <c r="W59" s="96"/>
      <c r="X59" s="96"/>
      <c r="Y59" s="96"/>
      <c r="Z59" s="96"/>
    </row>
    <row r="60" spans="2:26" x14ac:dyDescent="0.25">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2:26" x14ac:dyDescent="0.25">
      <c r="B61" s="96"/>
      <c r="C61" s="96"/>
      <c r="D61" s="96"/>
      <c r="E61" s="96"/>
      <c r="F61" s="96"/>
      <c r="G61" s="96"/>
      <c r="H61" s="96"/>
      <c r="I61" s="96"/>
      <c r="J61" s="96"/>
      <c r="K61" s="96"/>
      <c r="L61" s="96"/>
      <c r="M61" s="96"/>
      <c r="N61" s="96"/>
      <c r="O61" s="96"/>
      <c r="P61" s="96"/>
      <c r="Q61" s="96"/>
      <c r="R61" s="96"/>
      <c r="S61" s="96"/>
      <c r="T61" s="96"/>
      <c r="U61" s="96"/>
      <c r="V61" s="96"/>
      <c r="W61" s="96"/>
      <c r="X61" s="96"/>
      <c r="Y61" s="96"/>
      <c r="Z61" s="96"/>
    </row>
    <row r="62" spans="2:26" x14ac:dyDescent="0.25">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2:26" x14ac:dyDescent="0.25">
      <c r="B63" s="96"/>
      <c r="C63" s="96"/>
      <c r="D63" s="96"/>
      <c r="E63" s="96"/>
      <c r="F63" s="96"/>
      <c r="G63" s="96"/>
      <c r="H63" s="96"/>
      <c r="I63" s="96"/>
      <c r="J63" s="96"/>
      <c r="K63" s="96"/>
      <c r="L63" s="96"/>
      <c r="M63" s="96"/>
      <c r="N63" s="96"/>
      <c r="O63" s="96"/>
      <c r="P63" s="96"/>
      <c r="Q63" s="96"/>
      <c r="R63" s="96"/>
      <c r="S63" s="96"/>
      <c r="T63" s="96"/>
      <c r="U63" s="96"/>
      <c r="V63" s="96"/>
      <c r="W63" s="96"/>
      <c r="X63" s="96"/>
      <c r="Y63" s="96"/>
      <c r="Z63" s="96"/>
    </row>
    <row r="64" spans="2:26" x14ac:dyDescent="0.25">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2:26" x14ac:dyDescent="0.25">
      <c r="B65" s="96"/>
      <c r="C65" s="96"/>
      <c r="D65" s="96"/>
      <c r="E65" s="96"/>
      <c r="F65" s="96"/>
      <c r="G65" s="96"/>
      <c r="H65" s="96"/>
      <c r="I65" s="96"/>
      <c r="J65" s="96"/>
      <c r="K65" s="96"/>
      <c r="L65" s="96"/>
      <c r="M65" s="96"/>
      <c r="N65" s="96"/>
      <c r="O65" s="96"/>
      <c r="P65" s="96"/>
      <c r="Q65" s="96"/>
      <c r="R65" s="96"/>
      <c r="S65" s="96"/>
      <c r="T65" s="96"/>
      <c r="U65" s="96"/>
      <c r="V65" s="96"/>
      <c r="W65" s="96"/>
      <c r="X65" s="96"/>
      <c r="Y65" s="96"/>
      <c r="Z65" s="96"/>
    </row>
    <row r="66" spans="2:26" x14ac:dyDescent="0.25">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2:26" x14ac:dyDescent="0.25">
      <c r="B67" s="96"/>
      <c r="C67" s="96"/>
      <c r="D67" s="96"/>
      <c r="E67" s="96"/>
      <c r="F67" s="96"/>
      <c r="G67" s="96"/>
      <c r="H67" s="96"/>
      <c r="I67" s="96"/>
      <c r="J67" s="96"/>
      <c r="K67" s="96"/>
      <c r="L67" s="96"/>
      <c r="M67" s="96"/>
      <c r="N67" s="96"/>
      <c r="O67" s="96"/>
      <c r="P67" s="96"/>
      <c r="Q67" s="96"/>
      <c r="R67" s="96"/>
      <c r="S67" s="96"/>
      <c r="T67" s="96"/>
      <c r="U67" s="96"/>
      <c r="V67" s="96"/>
      <c r="W67" s="96"/>
      <c r="X67" s="96"/>
      <c r="Y67" s="96"/>
      <c r="Z67" s="96"/>
    </row>
    <row r="68" spans="2:26" x14ac:dyDescent="0.25">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2:26" x14ac:dyDescent="0.25">
      <c r="B69" s="96"/>
      <c r="C69" s="96"/>
      <c r="D69" s="96"/>
      <c r="E69" s="96"/>
      <c r="F69" s="96"/>
      <c r="G69" s="96"/>
      <c r="H69" s="96"/>
      <c r="I69" s="96"/>
      <c r="J69" s="96"/>
      <c r="K69" s="96"/>
      <c r="L69" s="96"/>
      <c r="M69" s="96"/>
      <c r="N69" s="96"/>
      <c r="O69" s="96"/>
      <c r="P69" s="96"/>
      <c r="Q69" s="96"/>
      <c r="R69" s="96"/>
      <c r="S69" s="96"/>
      <c r="T69" s="96"/>
      <c r="U69" s="96"/>
      <c r="V69" s="96"/>
      <c r="W69" s="96"/>
      <c r="X69" s="96"/>
      <c r="Y69" s="96"/>
      <c r="Z69" s="96"/>
    </row>
    <row r="70" spans="2:26" x14ac:dyDescent="0.25">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2:26" x14ac:dyDescent="0.25">
      <c r="B71" s="96"/>
      <c r="C71" s="96"/>
      <c r="D71" s="96"/>
      <c r="E71" s="96"/>
      <c r="F71" s="96"/>
      <c r="G71" s="96"/>
      <c r="H71" s="96"/>
      <c r="I71" s="96"/>
      <c r="J71" s="96"/>
      <c r="K71" s="96"/>
      <c r="L71" s="96"/>
      <c r="M71" s="96"/>
      <c r="N71" s="96"/>
      <c r="O71" s="96"/>
      <c r="P71" s="96"/>
      <c r="Q71" s="96"/>
      <c r="R71" s="96"/>
      <c r="S71" s="96"/>
      <c r="T71" s="96"/>
      <c r="U71" s="96"/>
      <c r="V71" s="96"/>
      <c r="W71" s="96"/>
      <c r="X71" s="96"/>
      <c r="Y71" s="96"/>
      <c r="Z71" s="96"/>
    </row>
    <row r="72" spans="2:26" x14ac:dyDescent="0.25">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2:26" x14ac:dyDescent="0.25">
      <c r="B73" s="96"/>
      <c r="C73" s="96"/>
      <c r="D73" s="96"/>
      <c r="E73" s="96"/>
      <c r="F73" s="96"/>
      <c r="G73" s="96"/>
      <c r="H73" s="96"/>
      <c r="I73" s="96"/>
      <c r="J73" s="96"/>
      <c r="K73" s="96"/>
      <c r="L73" s="96"/>
      <c r="M73" s="96"/>
      <c r="N73" s="96"/>
      <c r="O73" s="96"/>
      <c r="P73" s="96"/>
      <c r="Q73" s="96"/>
      <c r="R73" s="96"/>
      <c r="S73" s="96"/>
      <c r="T73" s="96"/>
      <c r="U73" s="96"/>
      <c r="V73" s="96"/>
      <c r="W73" s="96"/>
      <c r="X73" s="96"/>
      <c r="Y73" s="96"/>
      <c r="Z73" s="96"/>
    </row>
    <row r="74" spans="2:26" x14ac:dyDescent="0.25">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2:26" x14ac:dyDescent="0.25">
      <c r="B75" s="96"/>
      <c r="C75" s="96"/>
      <c r="D75" s="96"/>
      <c r="E75" s="96"/>
      <c r="F75" s="96"/>
      <c r="G75" s="96"/>
      <c r="H75" s="96"/>
      <c r="I75" s="96"/>
      <c r="J75" s="96"/>
      <c r="K75" s="96"/>
      <c r="L75" s="96"/>
      <c r="M75" s="96"/>
      <c r="N75" s="96"/>
      <c r="O75" s="96"/>
      <c r="P75" s="96"/>
      <c r="Q75" s="96"/>
      <c r="R75" s="96"/>
      <c r="S75" s="96"/>
      <c r="T75" s="96"/>
      <c r="U75" s="96"/>
      <c r="V75" s="96"/>
      <c r="W75" s="96"/>
      <c r="X75" s="96"/>
      <c r="Y75" s="96"/>
      <c r="Z75" s="96"/>
    </row>
    <row r="76" spans="2:26" x14ac:dyDescent="0.25">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2:26" x14ac:dyDescent="0.25">
      <c r="B77" s="96"/>
      <c r="C77" s="96"/>
      <c r="D77" s="96"/>
      <c r="E77" s="96"/>
      <c r="F77" s="96"/>
      <c r="G77" s="96"/>
      <c r="H77" s="96"/>
      <c r="I77" s="96"/>
      <c r="J77" s="96"/>
      <c r="K77" s="96"/>
      <c r="L77" s="96"/>
      <c r="M77" s="96"/>
      <c r="N77" s="96"/>
      <c r="O77" s="96"/>
      <c r="P77" s="96"/>
      <c r="Q77" s="96"/>
      <c r="R77" s="96"/>
      <c r="S77" s="96"/>
      <c r="T77" s="96"/>
      <c r="U77" s="96"/>
      <c r="V77" s="96"/>
      <c r="W77" s="96"/>
      <c r="X77" s="96"/>
      <c r="Y77" s="96"/>
      <c r="Z77" s="96"/>
    </row>
    <row r="78" spans="2:26" x14ac:dyDescent="0.25">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2:26" x14ac:dyDescent="0.25">
      <c r="B79" s="96"/>
      <c r="C79" s="96"/>
      <c r="D79" s="96"/>
      <c r="E79" s="96"/>
      <c r="F79" s="96"/>
      <c r="G79" s="96"/>
      <c r="H79" s="96"/>
      <c r="I79" s="96"/>
      <c r="J79" s="96"/>
      <c r="K79" s="96"/>
      <c r="L79" s="96"/>
      <c r="M79" s="96"/>
      <c r="N79" s="96"/>
      <c r="O79" s="96"/>
      <c r="P79" s="96"/>
      <c r="Q79" s="96"/>
      <c r="R79" s="96"/>
      <c r="S79" s="96"/>
      <c r="T79" s="96"/>
      <c r="U79" s="96"/>
      <c r="V79" s="96"/>
      <c r="W79" s="96"/>
      <c r="X79" s="96"/>
      <c r="Y79" s="96"/>
      <c r="Z79" s="96"/>
    </row>
    <row r="80" spans="2:26" x14ac:dyDescent="0.25">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2:26" x14ac:dyDescent="0.25">
      <c r="B81" s="96"/>
      <c r="C81" s="96"/>
      <c r="D81" s="96"/>
      <c r="E81" s="96"/>
      <c r="F81" s="96"/>
      <c r="G81" s="96"/>
      <c r="H81" s="96"/>
      <c r="I81" s="96"/>
      <c r="J81" s="96"/>
      <c r="K81" s="96"/>
      <c r="L81" s="96"/>
      <c r="M81" s="96"/>
      <c r="N81" s="96"/>
      <c r="O81" s="96"/>
      <c r="P81" s="96"/>
      <c r="Q81" s="96"/>
      <c r="R81" s="96"/>
      <c r="S81" s="96"/>
      <c r="T81" s="96"/>
      <c r="U81" s="96"/>
      <c r="V81" s="96"/>
      <c r="W81" s="96"/>
      <c r="X81" s="96"/>
      <c r="Y81" s="96"/>
      <c r="Z81" s="96"/>
    </row>
    <row r="82" spans="2:26" x14ac:dyDescent="0.25">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2:26" x14ac:dyDescent="0.25">
      <c r="B83" s="96"/>
      <c r="C83" s="96"/>
      <c r="D83" s="96"/>
      <c r="E83" s="96"/>
      <c r="F83" s="96"/>
      <c r="G83" s="96"/>
      <c r="H83" s="96"/>
      <c r="I83" s="96"/>
      <c r="J83" s="96"/>
      <c r="K83" s="96"/>
      <c r="L83" s="96"/>
      <c r="M83" s="96"/>
      <c r="N83" s="96"/>
      <c r="O83" s="96"/>
      <c r="P83" s="96"/>
      <c r="Q83" s="96"/>
      <c r="R83" s="96"/>
      <c r="S83" s="96"/>
      <c r="T83" s="96"/>
      <c r="U83" s="96"/>
      <c r="V83" s="96"/>
      <c r="W83" s="96"/>
      <c r="X83" s="96"/>
      <c r="Y83" s="96"/>
      <c r="Z83" s="96"/>
    </row>
    <row r="84" spans="2:26" x14ac:dyDescent="0.25">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2:26" x14ac:dyDescent="0.25">
      <c r="B85" s="96"/>
      <c r="C85" s="96"/>
      <c r="D85" s="96"/>
      <c r="E85" s="96"/>
      <c r="F85" s="96"/>
      <c r="G85" s="96"/>
      <c r="H85" s="96"/>
      <c r="I85" s="96"/>
      <c r="J85" s="96"/>
      <c r="K85" s="96"/>
      <c r="L85" s="96"/>
      <c r="M85" s="96"/>
      <c r="N85" s="96"/>
      <c r="O85" s="96"/>
      <c r="P85" s="96"/>
      <c r="Q85" s="96"/>
      <c r="R85" s="96"/>
      <c r="S85" s="96"/>
      <c r="T85" s="96"/>
      <c r="U85" s="96"/>
      <c r="V85" s="96"/>
      <c r="W85" s="96"/>
      <c r="X85" s="96"/>
      <c r="Y85" s="96"/>
      <c r="Z85" s="96"/>
    </row>
    <row r="86" spans="2:26" x14ac:dyDescent="0.25">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2:26" x14ac:dyDescent="0.25">
      <c r="B87" s="96"/>
      <c r="C87" s="96"/>
      <c r="D87" s="96"/>
      <c r="E87" s="96"/>
      <c r="F87" s="96"/>
      <c r="G87" s="96"/>
      <c r="H87" s="96"/>
      <c r="I87" s="96"/>
      <c r="J87" s="96"/>
      <c r="K87" s="96"/>
      <c r="L87" s="96"/>
      <c r="M87" s="96"/>
      <c r="N87" s="96"/>
      <c r="O87" s="96"/>
      <c r="P87" s="96"/>
      <c r="Q87" s="96"/>
      <c r="R87" s="96"/>
      <c r="S87" s="96"/>
      <c r="T87" s="96"/>
      <c r="U87" s="96"/>
      <c r="V87" s="96"/>
      <c r="W87" s="96"/>
      <c r="X87" s="96"/>
      <c r="Y87" s="96"/>
      <c r="Z87" s="96"/>
    </row>
    <row r="88" spans="2:26" x14ac:dyDescent="0.25">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2:26" x14ac:dyDescent="0.25">
      <c r="B89" s="96"/>
      <c r="C89" s="96"/>
      <c r="D89" s="96"/>
      <c r="E89" s="96"/>
      <c r="F89" s="96"/>
      <c r="G89" s="96"/>
      <c r="H89" s="96"/>
      <c r="I89" s="96"/>
      <c r="J89" s="96"/>
      <c r="K89" s="96"/>
      <c r="L89" s="96"/>
      <c r="M89" s="96"/>
      <c r="N89" s="96"/>
      <c r="O89" s="96"/>
      <c r="P89" s="96"/>
      <c r="Q89" s="96"/>
      <c r="R89" s="96"/>
      <c r="S89" s="96"/>
      <c r="T89" s="96"/>
      <c r="U89" s="96"/>
      <c r="V89" s="96"/>
      <c r="W89" s="96"/>
      <c r="X89" s="96"/>
      <c r="Y89" s="96"/>
      <c r="Z89" s="96"/>
    </row>
    <row r="90" spans="2:26" x14ac:dyDescent="0.25">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2:26" x14ac:dyDescent="0.25">
      <c r="B91" s="96"/>
      <c r="C91" s="96"/>
      <c r="D91" s="96"/>
      <c r="E91" s="96"/>
      <c r="F91" s="96"/>
      <c r="G91" s="96"/>
      <c r="H91" s="96"/>
      <c r="I91" s="96"/>
      <c r="J91" s="96"/>
      <c r="K91" s="96"/>
      <c r="L91" s="96"/>
      <c r="M91" s="96"/>
      <c r="N91" s="96"/>
      <c r="O91" s="96"/>
      <c r="P91" s="96"/>
      <c r="Q91" s="96"/>
      <c r="R91" s="96"/>
      <c r="S91" s="96"/>
      <c r="T91" s="96"/>
      <c r="U91" s="96"/>
      <c r="V91" s="96"/>
      <c r="W91" s="96"/>
      <c r="X91" s="96"/>
      <c r="Y91" s="96"/>
      <c r="Z91" s="96"/>
    </row>
    <row r="92" spans="2:26" x14ac:dyDescent="0.25">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2:26" x14ac:dyDescent="0.25">
      <c r="B93" s="96"/>
      <c r="C93" s="96"/>
      <c r="D93" s="96"/>
      <c r="E93" s="96"/>
      <c r="F93" s="96"/>
      <c r="G93" s="96"/>
      <c r="H93" s="96"/>
      <c r="I93" s="96"/>
      <c r="J93" s="96"/>
      <c r="K93" s="96"/>
      <c r="L93" s="96"/>
      <c r="M93" s="96"/>
      <c r="N93" s="96"/>
      <c r="O93" s="96"/>
      <c r="P93" s="96"/>
      <c r="Q93" s="96"/>
      <c r="R93" s="96"/>
      <c r="S93" s="96"/>
      <c r="T93" s="96"/>
      <c r="U93" s="96"/>
      <c r="V93" s="96"/>
      <c r="W93" s="96"/>
      <c r="X93" s="96"/>
      <c r="Y93" s="96"/>
      <c r="Z93" s="96"/>
    </row>
    <row r="94" spans="2:26" x14ac:dyDescent="0.25">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2:26" x14ac:dyDescent="0.25">
      <c r="B95" s="96"/>
      <c r="C95" s="96"/>
      <c r="D95" s="96"/>
      <c r="E95" s="96"/>
      <c r="F95" s="96"/>
      <c r="G95" s="96"/>
      <c r="H95" s="96"/>
      <c r="I95" s="96"/>
      <c r="J95" s="96"/>
      <c r="K95" s="96"/>
      <c r="L95" s="96"/>
      <c r="M95" s="96"/>
      <c r="N95" s="96"/>
      <c r="O95" s="96"/>
      <c r="P95" s="96"/>
      <c r="Q95" s="96"/>
      <c r="R95" s="96"/>
      <c r="S95" s="96"/>
      <c r="T95" s="96"/>
      <c r="U95" s="96"/>
      <c r="V95" s="96"/>
      <c r="W95" s="96"/>
      <c r="X95" s="96"/>
      <c r="Y95" s="96"/>
      <c r="Z95" s="96"/>
    </row>
    <row r="96" spans="2:26" x14ac:dyDescent="0.25">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2:26" x14ac:dyDescent="0.25">
      <c r="B97" s="96"/>
      <c r="C97" s="96"/>
      <c r="D97" s="96"/>
      <c r="E97" s="96"/>
      <c r="F97" s="96"/>
      <c r="G97" s="96"/>
      <c r="H97" s="96"/>
      <c r="I97" s="96"/>
      <c r="J97" s="96"/>
      <c r="K97" s="96"/>
      <c r="L97" s="96"/>
      <c r="M97" s="96"/>
      <c r="N97" s="96"/>
      <c r="O97" s="96"/>
      <c r="P97" s="96"/>
      <c r="Q97" s="96"/>
      <c r="R97" s="96"/>
      <c r="S97" s="96"/>
      <c r="T97" s="96"/>
      <c r="U97" s="96"/>
      <c r="V97" s="96"/>
      <c r="W97" s="96"/>
      <c r="X97" s="96"/>
      <c r="Y97" s="96"/>
      <c r="Z97" s="96"/>
    </row>
    <row r="98" spans="2:26" x14ac:dyDescent="0.25">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2:26" x14ac:dyDescent="0.25">
      <c r="B99" s="96"/>
      <c r="C99" s="96"/>
      <c r="D99" s="96"/>
      <c r="E99" s="96"/>
      <c r="F99" s="96"/>
      <c r="G99" s="96"/>
      <c r="H99" s="96"/>
      <c r="I99" s="96"/>
      <c r="J99" s="96"/>
      <c r="K99" s="96"/>
      <c r="L99" s="96"/>
      <c r="M99" s="96"/>
      <c r="N99" s="96"/>
      <c r="O99" s="96"/>
      <c r="P99" s="96"/>
      <c r="Q99" s="96"/>
      <c r="R99" s="96"/>
      <c r="S99" s="96"/>
      <c r="T99" s="96"/>
      <c r="U99" s="96"/>
      <c r="V99" s="96"/>
      <c r="W99" s="96"/>
      <c r="X99" s="96"/>
      <c r="Y99" s="96"/>
      <c r="Z99" s="96"/>
    </row>
    <row r="100" spans="2:26" x14ac:dyDescent="0.25">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sheetData>
  <dataValidations count="1">
    <dataValidation type="list" allowBlank="1" showInputMessage="1" showErrorMessage="1" sqref="B2" xr:uid="{00000000-0002-0000-0100-000000000000}">
      <formula1>"רבעון 1,רבעון 2,רבעון 3,רבעון 4,סה""כ שנתי"</formula1>
    </dataValidation>
  </dataValidations>
  <pageMargins left="0.23622047244094491" right="0.23622047244094491" top="0.74803149606299213" bottom="0.74803149606299213" header="0.31496062992125984" footer="0.31496062992125984"/>
  <pageSetup paperSize="9" scale="67" orientation="landscape" r:id="rId1"/>
  <drawing r:id="rId2"/>
  <legacyDrawing r:id="rId3"/>
  <controls>
    <mc:AlternateContent xmlns:mc="http://schemas.openxmlformats.org/markup-compatibility/2006">
      <mc:Choice Requires="x14">
        <control shapeId="3078" r:id="rId4" name="Create">
          <controlPr defaultSize="0" autoLine="0" r:id="rId5">
            <anchor moveWithCells="1">
              <from>
                <xdr:col>1</xdr:col>
                <xdr:colOff>22860</xdr:colOff>
                <xdr:row>1</xdr:row>
                <xdr:rowOff>22860</xdr:rowOff>
              </from>
              <to>
                <xdr:col>2</xdr:col>
                <xdr:colOff>297180</xdr:colOff>
                <xdr:row>3</xdr:row>
                <xdr:rowOff>38100</xdr:rowOff>
              </to>
            </anchor>
          </controlPr>
        </control>
      </mc:Choice>
      <mc:Fallback>
        <control shapeId="3078" r:id="rId4" name="Create"/>
      </mc:Fallback>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70BB-0400-41A0-AEF0-DAD25B8D5CE5}">
  <sheetPr codeName="Sheet37">
    <tabColor theme="8" tint="-0.249977111117893"/>
  </sheetPr>
  <dimension ref="A1:U118"/>
  <sheetViews>
    <sheetView showGridLines="0" rightToLeft="1" workbookViewId="0">
      <selection activeCell="A2" sqref="A2:F2"/>
    </sheetView>
  </sheetViews>
  <sheetFormatPr defaultColWidth="8.69921875" defaultRowHeight="13.2" x14ac:dyDescent="0.25"/>
  <cols>
    <col min="1" max="1" width="6.5" style="14" customWidth="1"/>
    <col min="2" max="3" width="16.796875" style="1" customWidth="1"/>
    <col min="4" max="4" width="16.796875" style="10" customWidth="1"/>
    <col min="5" max="5" width="16.796875" style="40" customWidth="1"/>
    <col min="6" max="6" width="16.796875" style="1" customWidth="1"/>
    <col min="7" max="7" width="5.19921875" style="10" customWidth="1"/>
    <col min="8" max="8" width="16.59765625" style="2" customWidth="1"/>
    <col min="9" max="9" width="17" style="16" customWidth="1"/>
    <col min="10" max="10" width="15.3984375" style="15" customWidth="1"/>
    <col min="11" max="11" width="7.5" style="1" customWidth="1"/>
    <col min="12" max="12" width="7.59765625" style="1" customWidth="1"/>
    <col min="13" max="13" width="11" style="1" customWidth="1"/>
    <col min="14" max="14" width="9.8984375" style="1" customWidth="1"/>
    <col min="15" max="15" width="15.5" style="1" customWidth="1"/>
    <col min="16" max="16" width="14.8984375" style="1" customWidth="1"/>
    <col min="17" max="17" width="11.8984375" style="1" customWidth="1"/>
    <col min="18" max="18" width="5.8984375" style="1" customWidth="1"/>
    <col min="19" max="20" width="6.8984375" style="1" customWidth="1"/>
    <col min="21" max="21" width="5.59765625" style="1" customWidth="1"/>
    <col min="22" max="22" width="7.69921875" style="1" customWidth="1"/>
    <col min="23" max="16384" width="8.69921875" style="1"/>
  </cols>
  <sheetData>
    <row r="1" spans="1:21" ht="15.75" customHeight="1" x14ac:dyDescent="0.3">
      <c r="B1" s="330"/>
      <c r="C1" s="330"/>
      <c r="D1" s="330"/>
      <c r="E1" s="330"/>
      <c r="F1" s="330"/>
      <c r="G1" s="330"/>
      <c r="H1" s="330"/>
      <c r="K1" s="9"/>
      <c r="M1" s="6"/>
      <c r="P1" s="19"/>
      <c r="R1" s="11"/>
    </row>
    <row r="2" spans="1:21" ht="17.25" customHeight="1" x14ac:dyDescent="0.4">
      <c r="A2" s="329" t="s">
        <v>1</v>
      </c>
      <c r="B2" s="329"/>
      <c r="C2" s="329"/>
      <c r="D2" s="329"/>
      <c r="E2" s="329"/>
      <c r="F2" s="329"/>
      <c r="G2" s="37"/>
      <c r="H2" s="37"/>
      <c r="L2" s="6"/>
      <c r="N2" s="21"/>
      <c r="R2" s="2"/>
      <c r="T2" s="8"/>
    </row>
    <row r="3" spans="1:21" ht="19.5" customHeight="1" thickBot="1" x14ac:dyDescent="0.3">
      <c r="F3" s="8"/>
      <c r="G3" s="1"/>
      <c r="H3" s="1"/>
      <c r="J3" s="51"/>
      <c r="K3" s="52"/>
      <c r="L3" s="52"/>
      <c r="N3" s="22"/>
      <c r="O3" s="23"/>
      <c r="P3" s="25"/>
      <c r="Q3" s="35"/>
      <c r="S3" s="27"/>
      <c r="T3" s="27"/>
      <c r="U3" s="30"/>
    </row>
    <row r="4" spans="1:21" ht="27.6" customHeight="1" x14ac:dyDescent="0.2">
      <c r="A4" s="42"/>
      <c r="B4" s="360" t="s">
        <v>118</v>
      </c>
      <c r="C4" s="361"/>
      <c r="D4" s="361"/>
      <c r="E4" s="361"/>
      <c r="F4" s="362"/>
      <c r="G4" s="1"/>
      <c r="H4" s="217"/>
      <c r="I4" s="218"/>
      <c r="J4" s="1"/>
    </row>
    <row r="5" spans="1:21" ht="31.8" customHeight="1" thickBot="1" x14ac:dyDescent="0.25">
      <c r="A5" s="1"/>
      <c r="B5" s="363"/>
      <c r="C5" s="364"/>
      <c r="D5" s="364"/>
      <c r="E5" s="364"/>
      <c r="F5" s="365"/>
      <c r="G5" s="1"/>
      <c r="H5" s="219"/>
      <c r="I5" s="218"/>
      <c r="J5" s="1"/>
    </row>
    <row r="6" spans="1:21" ht="21.75" customHeight="1" thickBot="1" x14ac:dyDescent="0.3">
      <c r="D6" s="1"/>
      <c r="E6" s="1"/>
      <c r="F6" s="2"/>
      <c r="G6" s="16"/>
      <c r="H6" s="15"/>
      <c r="I6" s="1"/>
      <c r="J6" s="1"/>
    </row>
    <row r="7" spans="1:21" ht="41.4" customHeight="1" thickTop="1" thickBot="1" x14ac:dyDescent="0.25">
      <c r="B7" s="138" t="s">
        <v>140</v>
      </c>
      <c r="C7" s="127" t="s">
        <v>274</v>
      </c>
      <c r="D7" s="127" t="s">
        <v>229</v>
      </c>
      <c r="E7" s="127" t="s">
        <v>198</v>
      </c>
      <c r="F7" s="129" t="s">
        <v>141</v>
      </c>
      <c r="G7" s="1"/>
      <c r="H7" s="161" t="s">
        <v>206</v>
      </c>
      <c r="I7" s="159" t="s">
        <v>207</v>
      </c>
      <c r="J7" s="222" t="s">
        <v>247</v>
      </c>
    </row>
    <row r="8" spans="1:21" ht="24" customHeight="1" thickTop="1" thickBot="1" x14ac:dyDescent="0.25">
      <c r="B8" s="142">
        <v>45214</v>
      </c>
      <c r="C8" s="139"/>
      <c r="D8" s="139"/>
      <c r="E8" s="139"/>
      <c r="F8" s="148" t="s">
        <v>204</v>
      </c>
      <c r="G8" s="1"/>
      <c r="H8" s="162">
        <f>COUNTIF(F8:F116,"לא הושלם")</f>
        <v>7</v>
      </c>
      <c r="I8" s="160">
        <f>COUNTIF(F8:F116,"הושלם")</f>
        <v>7</v>
      </c>
      <c r="J8" s="221">
        <f>H8+I8</f>
        <v>14</v>
      </c>
    </row>
    <row r="9" spans="1:21" ht="15" thickTop="1" thickBot="1" x14ac:dyDescent="0.3">
      <c r="B9" s="142">
        <v>45215</v>
      </c>
      <c r="C9" s="139"/>
      <c r="D9" s="139"/>
      <c r="E9" s="139"/>
      <c r="F9" s="148" t="s">
        <v>204</v>
      </c>
      <c r="G9" s="1"/>
      <c r="H9" s="15"/>
      <c r="I9" s="1"/>
      <c r="J9" s="1"/>
    </row>
    <row r="10" spans="1:21" ht="15" thickTop="1" thickBot="1" x14ac:dyDescent="0.25">
      <c r="B10" s="142">
        <v>45215</v>
      </c>
      <c r="C10" s="139"/>
      <c r="D10" s="139"/>
      <c r="E10" s="139"/>
      <c r="F10" s="148" t="s">
        <v>204</v>
      </c>
      <c r="G10" s="1"/>
      <c r="H10" s="168" t="s">
        <v>146</v>
      </c>
      <c r="I10" s="180">
        <f>I8/SUM(H8:I8)</f>
        <v>0.5</v>
      </c>
      <c r="J10" s="1"/>
    </row>
    <row r="11" spans="1:21" ht="15" thickTop="1" thickBot="1" x14ac:dyDescent="0.25">
      <c r="B11" s="142">
        <v>45216</v>
      </c>
      <c r="C11" s="139"/>
      <c r="D11" s="139"/>
      <c r="E11" s="139"/>
      <c r="F11" s="148" t="s">
        <v>204</v>
      </c>
      <c r="G11" s="1"/>
      <c r="H11" s="1"/>
      <c r="I11" s="1"/>
      <c r="J11" s="1"/>
    </row>
    <row r="12" spans="1:21" ht="15" thickTop="1" thickBot="1" x14ac:dyDescent="0.3">
      <c r="B12" s="142">
        <v>45217</v>
      </c>
      <c r="C12" s="139"/>
      <c r="D12" s="139"/>
      <c r="E12" s="139"/>
      <c r="F12" s="148" t="s">
        <v>204</v>
      </c>
      <c r="G12" s="1"/>
      <c r="H12" s="153"/>
      <c r="I12" s="153"/>
      <c r="J12" s="208"/>
    </row>
    <row r="13" spans="1:21" ht="15" thickTop="1" thickBot="1" x14ac:dyDescent="0.3">
      <c r="B13" s="142">
        <v>45218</v>
      </c>
      <c r="C13" s="139"/>
      <c r="D13" s="139"/>
      <c r="E13" s="139"/>
      <c r="F13" s="148" t="s">
        <v>205</v>
      </c>
      <c r="G13" s="1"/>
      <c r="H13" s="153"/>
      <c r="I13" s="153"/>
      <c r="J13" s="208"/>
    </row>
    <row r="14" spans="1:21" ht="15" thickTop="1" thickBot="1" x14ac:dyDescent="0.3">
      <c r="B14" s="142">
        <v>45219</v>
      </c>
      <c r="C14" s="139"/>
      <c r="D14" s="139"/>
      <c r="E14" s="139"/>
      <c r="F14" s="148" t="s">
        <v>204</v>
      </c>
      <c r="G14" s="1"/>
      <c r="H14" s="153"/>
      <c r="I14" s="153"/>
      <c r="J14" s="208"/>
    </row>
    <row r="15" spans="1:21" ht="15" thickTop="1" thickBot="1" x14ac:dyDescent="0.3">
      <c r="B15" s="142">
        <v>45220</v>
      </c>
      <c r="C15" s="139"/>
      <c r="D15" s="139"/>
      <c r="E15" s="139"/>
      <c r="F15" s="149" t="s">
        <v>205</v>
      </c>
      <c r="G15" s="1"/>
      <c r="H15" s="153"/>
      <c r="I15" s="153"/>
      <c r="J15" s="208"/>
    </row>
    <row r="16" spans="1:21" ht="15" thickTop="1" thickBot="1" x14ac:dyDescent="0.3">
      <c r="B16" s="142">
        <v>45221</v>
      </c>
      <c r="C16" s="139"/>
      <c r="D16" s="139"/>
      <c r="E16" s="139"/>
      <c r="F16" s="149" t="s">
        <v>204</v>
      </c>
      <c r="G16" s="2"/>
      <c r="H16" s="1"/>
      <c r="I16" s="1"/>
      <c r="J16" s="208"/>
    </row>
    <row r="17" spans="2:10" ht="15" thickTop="1" thickBot="1" x14ac:dyDescent="0.3">
      <c r="B17" s="142">
        <v>45222</v>
      </c>
      <c r="C17" s="139"/>
      <c r="D17" s="139"/>
      <c r="E17" s="139"/>
      <c r="F17" s="149" t="s">
        <v>205</v>
      </c>
      <c r="G17" s="2"/>
      <c r="H17" s="1"/>
      <c r="I17" s="1"/>
      <c r="J17" s="208"/>
    </row>
    <row r="18" spans="2:10" ht="15" thickTop="1" thickBot="1" x14ac:dyDescent="0.3">
      <c r="B18" s="142">
        <v>45223</v>
      </c>
      <c r="C18" s="139"/>
      <c r="D18" s="139"/>
      <c r="E18" s="139"/>
      <c r="F18" s="149" t="s">
        <v>205</v>
      </c>
      <c r="G18" s="2"/>
      <c r="H18" s="1"/>
      <c r="I18" s="1"/>
      <c r="J18" s="208"/>
    </row>
    <row r="19" spans="2:10" ht="15" thickTop="1" thickBot="1" x14ac:dyDescent="0.3">
      <c r="B19" s="142">
        <v>45224</v>
      </c>
      <c r="C19" s="139"/>
      <c r="D19" s="139"/>
      <c r="E19" s="139"/>
      <c r="F19" s="149" t="s">
        <v>205</v>
      </c>
      <c r="G19" s="2"/>
      <c r="H19" s="1"/>
      <c r="I19" s="1"/>
      <c r="J19" s="16"/>
    </row>
    <row r="20" spans="2:10" ht="15" thickTop="1" thickBot="1" x14ac:dyDescent="0.3">
      <c r="B20" s="142">
        <v>45225</v>
      </c>
      <c r="C20" s="139"/>
      <c r="D20" s="139"/>
      <c r="E20" s="139"/>
      <c r="F20" s="149" t="s">
        <v>205</v>
      </c>
      <c r="G20" s="2"/>
      <c r="H20" s="1"/>
      <c r="I20" s="1"/>
      <c r="J20" s="16"/>
    </row>
    <row r="21" spans="2:10" ht="15" thickTop="1" thickBot="1" x14ac:dyDescent="0.3">
      <c r="B21" s="142">
        <v>45226</v>
      </c>
      <c r="C21" s="139"/>
      <c r="D21" s="139"/>
      <c r="E21" s="139"/>
      <c r="F21" s="149" t="s">
        <v>205</v>
      </c>
      <c r="G21" s="2"/>
      <c r="H21" s="1"/>
      <c r="I21" s="1"/>
      <c r="J21" s="16"/>
    </row>
    <row r="22" spans="2:10" ht="15" thickTop="1" thickBot="1" x14ac:dyDescent="0.3">
      <c r="B22" s="142">
        <v>45227</v>
      </c>
      <c r="C22" s="139"/>
      <c r="D22" s="139"/>
      <c r="E22" s="139"/>
      <c r="F22" s="149"/>
      <c r="G22" s="2"/>
      <c r="H22" s="1"/>
      <c r="I22" s="1"/>
      <c r="J22" s="16"/>
    </row>
    <row r="23" spans="2:10" ht="15" thickTop="1" thickBot="1" x14ac:dyDescent="0.3">
      <c r="B23" s="142">
        <v>45228</v>
      </c>
      <c r="C23" s="139"/>
      <c r="D23" s="139"/>
      <c r="E23" s="139"/>
      <c r="F23" s="149"/>
      <c r="G23" s="2"/>
      <c r="H23" s="1"/>
      <c r="I23" s="1"/>
      <c r="J23" s="16"/>
    </row>
    <row r="24" spans="2:10" ht="15" thickTop="1" thickBot="1" x14ac:dyDescent="0.3">
      <c r="B24" s="142">
        <v>45229</v>
      </c>
      <c r="C24" s="139"/>
      <c r="D24" s="139"/>
      <c r="E24" s="139"/>
      <c r="F24" s="149"/>
      <c r="G24" s="2"/>
      <c r="H24" s="1"/>
      <c r="I24" s="1"/>
      <c r="J24" s="16"/>
    </row>
    <row r="25" spans="2:10" ht="15" thickTop="1" thickBot="1" x14ac:dyDescent="0.3">
      <c r="B25" s="142">
        <v>45230</v>
      </c>
      <c r="C25" s="139"/>
      <c r="D25" s="139"/>
      <c r="E25" s="139"/>
      <c r="F25" s="149"/>
      <c r="G25" s="2"/>
      <c r="H25" s="1"/>
      <c r="I25" s="1"/>
      <c r="J25" s="16"/>
    </row>
    <row r="26" spans="2:10" ht="15" thickTop="1" thickBot="1" x14ac:dyDescent="0.3">
      <c r="B26" s="142">
        <v>45231</v>
      </c>
      <c r="C26" s="139"/>
      <c r="D26" s="139"/>
      <c r="E26" s="139"/>
      <c r="F26" s="149"/>
      <c r="G26" s="2"/>
      <c r="H26" s="1"/>
      <c r="I26" s="1"/>
      <c r="J26" s="16"/>
    </row>
    <row r="27" spans="2:10" ht="15" thickTop="1" thickBot="1" x14ac:dyDescent="0.3">
      <c r="B27" s="142">
        <v>45232</v>
      </c>
      <c r="C27" s="139"/>
      <c r="D27" s="139"/>
      <c r="E27" s="139"/>
      <c r="F27" s="149"/>
      <c r="G27" s="2"/>
      <c r="H27" s="1"/>
      <c r="I27" s="1"/>
      <c r="J27" s="16"/>
    </row>
    <row r="28" spans="2:10" ht="15" thickTop="1" thickBot="1" x14ac:dyDescent="0.3">
      <c r="B28" s="142">
        <v>45233</v>
      </c>
      <c r="C28" s="139"/>
      <c r="D28" s="139"/>
      <c r="E28" s="139"/>
      <c r="F28" s="149"/>
      <c r="G28" s="2"/>
      <c r="H28" s="1"/>
      <c r="I28" s="1"/>
      <c r="J28" s="16"/>
    </row>
    <row r="29" spans="2:10" ht="15" thickTop="1" thickBot="1" x14ac:dyDescent="0.3">
      <c r="B29" s="142">
        <v>45234</v>
      </c>
      <c r="C29" s="139"/>
      <c r="D29" s="139"/>
      <c r="E29" s="139"/>
      <c r="F29" s="149"/>
      <c r="G29" s="2"/>
      <c r="H29" s="1"/>
      <c r="I29" s="1"/>
      <c r="J29" s="16"/>
    </row>
    <row r="30" spans="2:10" ht="15" thickTop="1" thickBot="1" x14ac:dyDescent="0.3">
      <c r="B30" s="142">
        <v>45235</v>
      </c>
      <c r="C30" s="139"/>
      <c r="D30" s="139"/>
      <c r="E30" s="139"/>
      <c r="F30" s="149"/>
      <c r="G30" s="2"/>
      <c r="H30" s="1"/>
      <c r="I30" s="1"/>
      <c r="J30" s="16"/>
    </row>
    <row r="31" spans="2:10" ht="15" thickTop="1" thickBot="1" x14ac:dyDescent="0.3">
      <c r="B31" s="142">
        <v>45236</v>
      </c>
      <c r="C31" s="139"/>
      <c r="D31" s="139"/>
      <c r="E31" s="139"/>
      <c r="F31" s="149"/>
      <c r="G31" s="2"/>
      <c r="H31" s="1"/>
      <c r="I31" s="1"/>
      <c r="J31" s="16"/>
    </row>
    <row r="32" spans="2:10" ht="15" thickTop="1" thickBot="1" x14ac:dyDescent="0.3">
      <c r="B32" s="142">
        <v>45237</v>
      </c>
      <c r="C32" s="139"/>
      <c r="D32" s="139"/>
      <c r="E32" s="139"/>
      <c r="F32" s="149"/>
      <c r="G32" s="2"/>
      <c r="H32" s="1"/>
      <c r="I32" s="1"/>
      <c r="J32" s="16"/>
    </row>
    <row r="33" spans="2:10" ht="15" thickTop="1" thickBot="1" x14ac:dyDescent="0.3">
      <c r="B33" s="142">
        <v>45238</v>
      </c>
      <c r="C33" s="139"/>
      <c r="D33" s="139"/>
      <c r="E33" s="139"/>
      <c r="F33" s="149"/>
      <c r="G33" s="2"/>
      <c r="H33" s="1"/>
      <c r="I33" s="1"/>
      <c r="J33" s="16"/>
    </row>
    <row r="34" spans="2:10" ht="15" thickTop="1" thickBot="1" x14ac:dyDescent="0.3">
      <c r="B34" s="142">
        <v>45239</v>
      </c>
      <c r="C34" s="139"/>
      <c r="D34" s="139"/>
      <c r="E34" s="139"/>
      <c r="F34" s="149"/>
      <c r="G34" s="2"/>
      <c r="H34" s="1"/>
      <c r="I34" s="1"/>
      <c r="J34" s="16"/>
    </row>
    <row r="35" spans="2:10" ht="15" thickTop="1" thickBot="1" x14ac:dyDescent="0.3">
      <c r="B35" s="142">
        <v>45240</v>
      </c>
      <c r="C35" s="139"/>
      <c r="D35" s="139"/>
      <c r="E35" s="139"/>
      <c r="F35" s="149"/>
      <c r="G35" s="2"/>
      <c r="H35" s="1"/>
      <c r="I35" s="1"/>
      <c r="J35" s="16"/>
    </row>
    <row r="36" spans="2:10" ht="15" thickTop="1" thickBot="1" x14ac:dyDescent="0.3">
      <c r="B36" s="142">
        <v>45241</v>
      </c>
      <c r="C36" s="139"/>
      <c r="D36" s="139"/>
      <c r="E36" s="139"/>
      <c r="F36" s="149"/>
      <c r="G36" s="2"/>
      <c r="H36" s="1"/>
      <c r="I36" s="1"/>
      <c r="J36" s="16"/>
    </row>
    <row r="37" spans="2:10" ht="15" thickTop="1" thickBot="1" x14ac:dyDescent="0.3">
      <c r="B37" s="142">
        <v>45242</v>
      </c>
      <c r="C37" s="139"/>
      <c r="D37" s="139"/>
      <c r="E37" s="139"/>
      <c r="F37" s="149"/>
      <c r="G37" s="2"/>
      <c r="H37" s="1"/>
      <c r="I37" s="1"/>
      <c r="J37" s="16"/>
    </row>
    <row r="38" spans="2:10" ht="15" thickTop="1" thickBot="1" x14ac:dyDescent="0.3">
      <c r="B38" s="142">
        <v>45243</v>
      </c>
      <c r="C38" s="139"/>
      <c r="D38" s="139"/>
      <c r="E38" s="139"/>
      <c r="F38" s="149"/>
      <c r="G38" s="2"/>
      <c r="H38" s="1"/>
      <c r="I38" s="1"/>
      <c r="J38" s="16"/>
    </row>
    <row r="39" spans="2:10" ht="15" thickTop="1" thickBot="1" x14ac:dyDescent="0.3">
      <c r="B39" s="142">
        <v>45244</v>
      </c>
      <c r="C39" s="139"/>
      <c r="D39" s="139"/>
      <c r="E39" s="139"/>
      <c r="F39" s="149"/>
      <c r="G39" s="2"/>
      <c r="H39" s="1"/>
      <c r="I39" s="1"/>
      <c r="J39" s="16"/>
    </row>
    <row r="40" spans="2:10" ht="15" thickTop="1" thickBot="1" x14ac:dyDescent="0.3">
      <c r="B40" s="142">
        <v>45245</v>
      </c>
      <c r="C40" s="139"/>
      <c r="D40" s="139"/>
      <c r="E40" s="139"/>
      <c r="F40" s="149"/>
      <c r="G40" s="2"/>
      <c r="H40" s="1"/>
      <c r="I40" s="1"/>
      <c r="J40" s="16"/>
    </row>
    <row r="41" spans="2:10" ht="15" thickTop="1" thickBot="1" x14ac:dyDescent="0.3">
      <c r="B41" s="142">
        <v>45246</v>
      </c>
      <c r="C41" s="139"/>
      <c r="D41" s="139"/>
      <c r="E41" s="139"/>
      <c r="F41" s="149"/>
      <c r="G41" s="2"/>
      <c r="H41" s="1"/>
      <c r="I41" s="1"/>
      <c r="J41" s="16"/>
    </row>
    <row r="42" spans="2:10" ht="15" thickTop="1" thickBot="1" x14ac:dyDescent="0.3">
      <c r="B42" s="142">
        <v>45247</v>
      </c>
      <c r="C42" s="139"/>
      <c r="D42" s="139"/>
      <c r="E42" s="139"/>
      <c r="F42" s="149"/>
      <c r="G42" s="2"/>
      <c r="H42" s="1"/>
      <c r="I42" s="1"/>
      <c r="J42" s="16"/>
    </row>
    <row r="43" spans="2:10" ht="15" thickTop="1" thickBot="1" x14ac:dyDescent="0.3">
      <c r="B43" s="142">
        <v>45248</v>
      </c>
      <c r="C43" s="139"/>
      <c r="D43" s="139"/>
      <c r="E43" s="139"/>
      <c r="F43" s="149"/>
      <c r="G43" s="2"/>
      <c r="H43" s="1"/>
      <c r="I43" s="1"/>
      <c r="J43" s="16"/>
    </row>
    <row r="44" spans="2:10" ht="15" thickTop="1" thickBot="1" x14ac:dyDescent="0.3">
      <c r="B44" s="142">
        <v>45249</v>
      </c>
      <c r="C44" s="139"/>
      <c r="D44" s="139"/>
      <c r="E44" s="139"/>
      <c r="F44" s="149"/>
      <c r="G44" s="2"/>
      <c r="H44" s="1"/>
      <c r="I44" s="1"/>
      <c r="J44" s="16"/>
    </row>
    <row r="45" spans="2:10" ht="15" thickTop="1" thickBot="1" x14ac:dyDescent="0.3">
      <c r="B45" s="142">
        <v>45250</v>
      </c>
      <c r="C45" s="139"/>
      <c r="D45" s="139"/>
      <c r="E45" s="139"/>
      <c r="F45" s="149"/>
      <c r="G45" s="2"/>
      <c r="H45" s="1"/>
      <c r="I45" s="1"/>
      <c r="J45" s="16"/>
    </row>
    <row r="46" spans="2:10" ht="15" thickTop="1" thickBot="1" x14ac:dyDescent="0.3">
      <c r="B46" s="142">
        <v>45251</v>
      </c>
      <c r="C46" s="139"/>
      <c r="D46" s="139"/>
      <c r="E46" s="139"/>
      <c r="F46" s="149"/>
      <c r="G46" s="2"/>
      <c r="H46" s="1"/>
      <c r="I46" s="1"/>
      <c r="J46" s="16"/>
    </row>
    <row r="47" spans="2:10" ht="15" thickTop="1" thickBot="1" x14ac:dyDescent="0.3">
      <c r="B47" s="142">
        <v>45252</v>
      </c>
      <c r="C47" s="139"/>
      <c r="D47" s="139"/>
      <c r="E47" s="139"/>
      <c r="F47" s="149"/>
      <c r="G47" s="2"/>
      <c r="H47" s="1"/>
      <c r="I47" s="1"/>
      <c r="J47" s="16"/>
    </row>
    <row r="48" spans="2:10" ht="15" thickTop="1" thickBot="1" x14ac:dyDescent="0.3">
      <c r="B48" s="142">
        <v>45253</v>
      </c>
      <c r="C48" s="139"/>
      <c r="D48" s="139"/>
      <c r="E48" s="139"/>
      <c r="F48" s="149"/>
      <c r="G48" s="2"/>
      <c r="H48" s="1"/>
      <c r="I48" s="1"/>
      <c r="J48" s="16"/>
    </row>
    <row r="49" spans="2:10" ht="15" thickTop="1" thickBot="1" x14ac:dyDescent="0.3">
      <c r="B49" s="142">
        <v>45254</v>
      </c>
      <c r="C49" s="139"/>
      <c r="D49" s="139"/>
      <c r="E49" s="139"/>
      <c r="F49" s="149"/>
      <c r="G49" s="2"/>
      <c r="H49" s="1"/>
      <c r="I49" s="1"/>
      <c r="J49" s="16"/>
    </row>
    <row r="50" spans="2:10" ht="15" thickTop="1" thickBot="1" x14ac:dyDescent="0.3">
      <c r="B50" s="142">
        <v>45255</v>
      </c>
      <c r="C50" s="139"/>
      <c r="D50" s="139"/>
      <c r="E50" s="139"/>
      <c r="F50" s="149"/>
      <c r="G50" s="2"/>
      <c r="H50" s="1"/>
      <c r="I50" s="1"/>
      <c r="J50" s="16"/>
    </row>
    <row r="51" spans="2:10" ht="15" thickTop="1" thickBot="1" x14ac:dyDescent="0.3">
      <c r="B51" s="142">
        <v>45256</v>
      </c>
      <c r="C51" s="139"/>
      <c r="D51" s="139"/>
      <c r="E51" s="139"/>
      <c r="F51" s="149"/>
      <c r="G51" s="2"/>
      <c r="H51" s="1"/>
      <c r="I51" s="1"/>
      <c r="J51" s="16"/>
    </row>
    <row r="52" spans="2:10" ht="15" thickTop="1" thickBot="1" x14ac:dyDescent="0.3">
      <c r="B52" s="142">
        <v>45257</v>
      </c>
      <c r="C52" s="139"/>
      <c r="D52" s="139"/>
      <c r="E52" s="139"/>
      <c r="F52" s="149"/>
      <c r="G52" s="2"/>
      <c r="H52" s="1"/>
      <c r="I52" s="1"/>
      <c r="J52" s="16"/>
    </row>
    <row r="53" spans="2:10" ht="15" thickTop="1" thickBot="1" x14ac:dyDescent="0.3">
      <c r="B53" s="142">
        <v>45258</v>
      </c>
      <c r="C53" s="139"/>
      <c r="D53" s="139"/>
      <c r="E53" s="139"/>
      <c r="F53" s="149"/>
      <c r="G53" s="2"/>
      <c r="H53" s="1"/>
      <c r="I53" s="1"/>
      <c r="J53" s="16"/>
    </row>
    <row r="54" spans="2:10" ht="15" thickTop="1" thickBot="1" x14ac:dyDescent="0.3">
      <c r="B54" s="142">
        <v>45259</v>
      </c>
      <c r="C54" s="139"/>
      <c r="D54" s="139"/>
      <c r="E54" s="139"/>
      <c r="F54" s="149"/>
      <c r="G54" s="2"/>
      <c r="H54" s="1"/>
      <c r="I54" s="1"/>
      <c r="J54" s="16"/>
    </row>
    <row r="55" spans="2:10" ht="15" thickTop="1" thickBot="1" x14ac:dyDescent="0.3">
      <c r="B55" s="142">
        <v>45260</v>
      </c>
      <c r="C55" s="139"/>
      <c r="D55" s="139"/>
      <c r="E55" s="139"/>
      <c r="F55" s="149"/>
      <c r="G55" s="2"/>
      <c r="H55" s="1"/>
      <c r="I55" s="1"/>
      <c r="J55" s="16"/>
    </row>
    <row r="56" spans="2:10" ht="15" thickTop="1" thickBot="1" x14ac:dyDescent="0.3">
      <c r="B56" s="142">
        <v>45261</v>
      </c>
      <c r="C56" s="139"/>
      <c r="D56" s="139"/>
      <c r="E56" s="139"/>
      <c r="F56" s="149"/>
      <c r="G56" s="2"/>
      <c r="H56" s="1"/>
      <c r="I56" s="1"/>
      <c r="J56" s="16"/>
    </row>
    <row r="57" spans="2:10" ht="15" thickTop="1" thickBot="1" x14ac:dyDescent="0.3">
      <c r="B57" s="142">
        <v>45262</v>
      </c>
      <c r="C57" s="139"/>
      <c r="D57" s="139"/>
      <c r="E57" s="139"/>
      <c r="F57" s="149"/>
      <c r="G57" s="2"/>
      <c r="H57" s="1"/>
      <c r="I57" s="1"/>
      <c r="J57" s="16"/>
    </row>
    <row r="58" spans="2:10" ht="15" thickTop="1" thickBot="1" x14ac:dyDescent="0.3">
      <c r="B58" s="142">
        <v>45263</v>
      </c>
      <c r="C58" s="139"/>
      <c r="D58" s="139"/>
      <c r="E58" s="139"/>
      <c r="F58" s="149"/>
      <c r="G58" s="2"/>
      <c r="H58" s="1"/>
      <c r="I58" s="1"/>
      <c r="J58" s="16"/>
    </row>
    <row r="59" spans="2:10" ht="15" thickTop="1" thickBot="1" x14ac:dyDescent="0.3">
      <c r="B59" s="142">
        <v>45264</v>
      </c>
      <c r="C59" s="139"/>
      <c r="D59" s="139"/>
      <c r="E59" s="139"/>
      <c r="F59" s="149"/>
      <c r="G59" s="2"/>
      <c r="H59" s="1"/>
      <c r="I59" s="1"/>
      <c r="J59" s="16"/>
    </row>
    <row r="60" spans="2:10" ht="15" thickTop="1" thickBot="1" x14ac:dyDescent="0.3">
      <c r="B60" s="142">
        <v>45265</v>
      </c>
      <c r="C60" s="139"/>
      <c r="D60" s="139"/>
      <c r="E60" s="139"/>
      <c r="F60" s="149"/>
      <c r="G60" s="2"/>
      <c r="H60" s="1"/>
      <c r="I60" s="1"/>
      <c r="J60" s="16"/>
    </row>
    <row r="61" spans="2:10" ht="15" thickTop="1" thickBot="1" x14ac:dyDescent="0.3">
      <c r="B61" s="142">
        <v>45266</v>
      </c>
      <c r="C61" s="139"/>
      <c r="D61" s="139"/>
      <c r="E61" s="139"/>
      <c r="F61" s="149"/>
      <c r="G61" s="2"/>
      <c r="H61" s="1"/>
      <c r="I61" s="1"/>
      <c r="J61" s="16"/>
    </row>
    <row r="62" spans="2:10" ht="15" thickTop="1" thickBot="1" x14ac:dyDescent="0.3">
      <c r="B62" s="142">
        <v>45267</v>
      </c>
      <c r="C62" s="139"/>
      <c r="D62" s="139"/>
      <c r="E62" s="139"/>
      <c r="F62" s="149"/>
      <c r="G62" s="2"/>
      <c r="H62" s="1"/>
      <c r="I62" s="1"/>
      <c r="J62" s="16"/>
    </row>
    <row r="63" spans="2:10" ht="15" thickTop="1" thickBot="1" x14ac:dyDescent="0.3">
      <c r="B63" s="142">
        <v>45268</v>
      </c>
      <c r="C63" s="139"/>
      <c r="D63" s="139"/>
      <c r="E63" s="139"/>
      <c r="F63" s="149"/>
      <c r="G63" s="2"/>
      <c r="H63" s="1"/>
      <c r="I63" s="1"/>
      <c r="J63" s="16"/>
    </row>
    <row r="64" spans="2:10" ht="15" thickTop="1" thickBot="1" x14ac:dyDescent="0.3">
      <c r="B64" s="142">
        <v>45269</v>
      </c>
      <c r="C64" s="139"/>
      <c r="D64" s="139"/>
      <c r="E64" s="139"/>
      <c r="F64" s="149"/>
      <c r="G64" s="2"/>
      <c r="H64" s="1"/>
      <c r="I64" s="1"/>
      <c r="J64" s="16"/>
    </row>
    <row r="65" spans="2:10" ht="15" thickTop="1" thickBot="1" x14ac:dyDescent="0.3">
      <c r="B65" s="142">
        <v>45270</v>
      </c>
      <c r="C65" s="139"/>
      <c r="D65" s="139"/>
      <c r="E65" s="139"/>
      <c r="F65" s="149"/>
      <c r="G65" s="2"/>
      <c r="H65" s="1"/>
      <c r="I65" s="1"/>
      <c r="J65" s="16"/>
    </row>
    <row r="66" spans="2:10" ht="15" thickTop="1" thickBot="1" x14ac:dyDescent="0.3">
      <c r="B66" s="142">
        <v>45271</v>
      </c>
      <c r="C66" s="139"/>
      <c r="D66" s="139"/>
      <c r="E66" s="139"/>
      <c r="F66" s="149"/>
      <c r="G66" s="2"/>
      <c r="H66" s="1"/>
      <c r="I66" s="1"/>
      <c r="J66" s="16"/>
    </row>
    <row r="67" spans="2:10" ht="15" thickTop="1" thickBot="1" x14ac:dyDescent="0.3">
      <c r="B67" s="142">
        <v>45272</v>
      </c>
      <c r="C67" s="139"/>
      <c r="D67" s="139"/>
      <c r="E67" s="139"/>
      <c r="F67" s="149"/>
      <c r="G67" s="2"/>
      <c r="H67" s="1"/>
      <c r="I67" s="1"/>
      <c r="J67" s="16"/>
    </row>
    <row r="68" spans="2:10" ht="15" thickTop="1" thickBot="1" x14ac:dyDescent="0.3">
      <c r="B68" s="142">
        <v>45273</v>
      </c>
      <c r="C68" s="139"/>
      <c r="D68" s="139"/>
      <c r="E68" s="139"/>
      <c r="F68" s="149"/>
      <c r="G68" s="2"/>
      <c r="H68" s="1"/>
      <c r="I68" s="1"/>
      <c r="J68" s="16"/>
    </row>
    <row r="69" spans="2:10" ht="15" thickTop="1" thickBot="1" x14ac:dyDescent="0.3">
      <c r="B69" s="142">
        <v>45274</v>
      </c>
      <c r="C69" s="139"/>
      <c r="D69" s="139"/>
      <c r="E69" s="139"/>
      <c r="F69" s="149"/>
      <c r="G69" s="2"/>
      <c r="H69" s="1"/>
      <c r="I69" s="1"/>
      <c r="J69" s="16"/>
    </row>
    <row r="70" spans="2:10" ht="15" thickTop="1" thickBot="1" x14ac:dyDescent="0.3">
      <c r="B70" s="142">
        <v>45275</v>
      </c>
      <c r="C70" s="139"/>
      <c r="D70" s="139"/>
      <c r="E70" s="139"/>
      <c r="F70" s="149"/>
      <c r="G70" s="2"/>
      <c r="H70" s="1"/>
      <c r="I70" s="1"/>
      <c r="J70" s="16"/>
    </row>
    <row r="71" spans="2:10" ht="15" thickTop="1" thickBot="1" x14ac:dyDescent="0.3">
      <c r="B71" s="142">
        <v>45276</v>
      </c>
      <c r="C71" s="139"/>
      <c r="D71" s="139"/>
      <c r="E71" s="139"/>
      <c r="F71" s="149"/>
      <c r="G71" s="2"/>
      <c r="H71" s="1"/>
      <c r="I71" s="1"/>
      <c r="J71" s="16"/>
    </row>
    <row r="72" spans="2:10" ht="15" thickTop="1" thickBot="1" x14ac:dyDescent="0.3">
      <c r="B72" s="142">
        <v>45277</v>
      </c>
      <c r="C72" s="139"/>
      <c r="D72" s="139"/>
      <c r="E72" s="139"/>
      <c r="F72" s="149"/>
      <c r="G72" s="2"/>
      <c r="H72" s="1"/>
      <c r="I72" s="1"/>
      <c r="J72" s="16"/>
    </row>
    <row r="73" spans="2:10" ht="15" thickTop="1" thickBot="1" x14ac:dyDescent="0.3">
      <c r="B73" s="142">
        <v>45278</v>
      </c>
      <c r="C73" s="139"/>
      <c r="D73" s="139"/>
      <c r="E73" s="139"/>
      <c r="F73" s="149"/>
      <c r="G73" s="2"/>
      <c r="H73" s="1"/>
      <c r="I73" s="1"/>
      <c r="J73" s="16"/>
    </row>
    <row r="74" spans="2:10" ht="15" thickTop="1" thickBot="1" x14ac:dyDescent="0.3">
      <c r="B74" s="142">
        <v>45279</v>
      </c>
      <c r="C74" s="139"/>
      <c r="D74" s="139"/>
      <c r="E74" s="139"/>
      <c r="F74" s="149"/>
      <c r="G74" s="2"/>
      <c r="H74" s="1"/>
      <c r="I74" s="1"/>
      <c r="J74" s="16"/>
    </row>
    <row r="75" spans="2:10" ht="15" thickTop="1" thickBot="1" x14ac:dyDescent="0.3">
      <c r="B75" s="142">
        <v>45280</v>
      </c>
      <c r="C75" s="139"/>
      <c r="D75" s="139"/>
      <c r="E75" s="139"/>
      <c r="F75" s="149"/>
      <c r="G75" s="2"/>
      <c r="H75" s="1"/>
      <c r="I75" s="1"/>
      <c r="J75" s="16"/>
    </row>
    <row r="76" spans="2:10" ht="15" thickTop="1" thickBot="1" x14ac:dyDescent="0.3">
      <c r="B76" s="142">
        <v>45281</v>
      </c>
      <c r="C76" s="139"/>
      <c r="D76" s="139"/>
      <c r="E76" s="139"/>
      <c r="F76" s="149"/>
      <c r="G76" s="2"/>
      <c r="H76" s="1"/>
      <c r="I76" s="1"/>
      <c r="J76" s="16"/>
    </row>
    <row r="77" spans="2:10" ht="15" thickTop="1" thickBot="1" x14ac:dyDescent="0.3">
      <c r="B77" s="142">
        <v>45282</v>
      </c>
      <c r="C77" s="139"/>
      <c r="D77" s="139"/>
      <c r="E77" s="139"/>
      <c r="F77" s="149"/>
      <c r="G77" s="2"/>
      <c r="H77" s="1"/>
      <c r="I77" s="1"/>
      <c r="J77" s="16"/>
    </row>
    <row r="78" spans="2:10" ht="15" thickTop="1" thickBot="1" x14ac:dyDescent="0.3">
      <c r="B78" s="142">
        <v>45283</v>
      </c>
      <c r="C78" s="139"/>
      <c r="D78" s="139"/>
      <c r="E78" s="139"/>
      <c r="F78" s="149"/>
      <c r="G78" s="2"/>
      <c r="H78" s="1"/>
      <c r="I78" s="1"/>
      <c r="J78" s="16"/>
    </row>
    <row r="79" spans="2:10" ht="15" thickTop="1" thickBot="1" x14ac:dyDescent="0.3">
      <c r="B79" s="142">
        <v>45284</v>
      </c>
      <c r="C79" s="139"/>
      <c r="D79" s="139"/>
      <c r="E79" s="139"/>
      <c r="F79" s="149"/>
      <c r="G79" s="2"/>
      <c r="H79" s="1"/>
      <c r="I79" s="1"/>
      <c r="J79" s="16"/>
    </row>
    <row r="80" spans="2:10" ht="15" thickTop="1" thickBot="1" x14ac:dyDescent="0.3">
      <c r="B80" s="142">
        <v>45285</v>
      </c>
      <c r="C80" s="139"/>
      <c r="D80" s="139"/>
      <c r="E80" s="139"/>
      <c r="F80" s="149"/>
      <c r="G80" s="2"/>
      <c r="H80" s="1"/>
      <c r="I80" s="1"/>
      <c r="J80" s="16"/>
    </row>
    <row r="81" spans="2:10" ht="15" thickTop="1" thickBot="1" x14ac:dyDescent="0.3">
      <c r="B81" s="142">
        <v>45286</v>
      </c>
      <c r="C81" s="139"/>
      <c r="D81" s="139"/>
      <c r="E81" s="139"/>
      <c r="F81" s="149"/>
      <c r="G81" s="2"/>
      <c r="H81" s="1"/>
      <c r="I81" s="1"/>
      <c r="J81" s="16"/>
    </row>
    <row r="82" spans="2:10" ht="15" thickTop="1" thickBot="1" x14ac:dyDescent="0.3">
      <c r="B82" s="142">
        <v>45287</v>
      </c>
      <c r="C82" s="139"/>
      <c r="D82" s="139"/>
      <c r="E82" s="139"/>
      <c r="F82" s="149"/>
      <c r="G82" s="2"/>
      <c r="H82" s="1"/>
      <c r="I82" s="1"/>
      <c r="J82" s="16"/>
    </row>
    <row r="83" spans="2:10" ht="15" thickTop="1" thickBot="1" x14ac:dyDescent="0.3">
      <c r="B83" s="142">
        <v>45288</v>
      </c>
      <c r="C83" s="139"/>
      <c r="D83" s="139"/>
      <c r="E83" s="139"/>
      <c r="F83" s="149"/>
      <c r="G83" s="2"/>
      <c r="H83" s="1"/>
      <c r="I83" s="1"/>
      <c r="J83" s="16"/>
    </row>
    <row r="84" spans="2:10" ht="15" thickTop="1" thickBot="1" x14ac:dyDescent="0.3">
      <c r="B84" s="142">
        <v>45289</v>
      </c>
      <c r="C84" s="139"/>
      <c r="D84" s="139"/>
      <c r="E84" s="139"/>
      <c r="F84" s="149"/>
      <c r="G84" s="2"/>
      <c r="H84" s="1"/>
      <c r="I84" s="1"/>
      <c r="J84" s="16"/>
    </row>
    <row r="85" spans="2:10" ht="15" thickTop="1" thickBot="1" x14ac:dyDescent="0.3">
      <c r="B85" s="142">
        <v>45290</v>
      </c>
      <c r="C85" s="139"/>
      <c r="D85" s="139"/>
      <c r="E85" s="139"/>
      <c r="F85" s="149"/>
      <c r="G85" s="2"/>
      <c r="H85" s="1"/>
      <c r="I85" s="1"/>
      <c r="J85" s="16"/>
    </row>
    <row r="86" spans="2:10" ht="15" thickTop="1" thickBot="1" x14ac:dyDescent="0.3">
      <c r="B86" s="142">
        <v>45291</v>
      </c>
      <c r="C86" s="139"/>
      <c r="D86" s="139"/>
      <c r="E86" s="139"/>
      <c r="F86" s="149"/>
      <c r="G86" s="2"/>
      <c r="H86" s="1"/>
      <c r="I86" s="1"/>
      <c r="J86" s="16"/>
    </row>
    <row r="87" spans="2:10" ht="15" thickTop="1" thickBot="1" x14ac:dyDescent="0.3">
      <c r="B87" s="142">
        <v>45292</v>
      </c>
      <c r="C87" s="139"/>
      <c r="D87" s="139"/>
      <c r="E87" s="139"/>
      <c r="F87" s="149"/>
      <c r="G87" s="2"/>
      <c r="H87" s="1"/>
      <c r="I87" s="1"/>
      <c r="J87" s="16"/>
    </row>
    <row r="88" spans="2:10" ht="15" thickTop="1" thickBot="1" x14ac:dyDescent="0.3">
      <c r="B88" s="142">
        <v>45293</v>
      </c>
      <c r="C88" s="139"/>
      <c r="D88" s="139"/>
      <c r="E88" s="139"/>
      <c r="F88" s="149"/>
      <c r="G88" s="2"/>
      <c r="H88" s="1"/>
      <c r="I88" s="1"/>
      <c r="J88" s="16"/>
    </row>
    <row r="89" spans="2:10" ht="15" thickTop="1" thickBot="1" x14ac:dyDescent="0.3">
      <c r="B89" s="142">
        <v>45294</v>
      </c>
      <c r="C89" s="139"/>
      <c r="D89" s="139"/>
      <c r="E89" s="139"/>
      <c r="F89" s="149"/>
      <c r="G89" s="2"/>
      <c r="H89" s="1"/>
      <c r="I89" s="1"/>
      <c r="J89" s="16"/>
    </row>
    <row r="90" spans="2:10" ht="15" thickTop="1" thickBot="1" x14ac:dyDescent="0.3">
      <c r="B90" s="142">
        <v>45295</v>
      </c>
      <c r="C90" s="139"/>
      <c r="D90" s="139"/>
      <c r="E90" s="139"/>
      <c r="F90" s="149"/>
      <c r="G90" s="2"/>
      <c r="H90" s="1"/>
      <c r="I90" s="1"/>
      <c r="J90" s="16"/>
    </row>
    <row r="91" spans="2:10" ht="15" thickTop="1" thickBot="1" x14ac:dyDescent="0.3">
      <c r="B91" s="142">
        <v>45296</v>
      </c>
      <c r="C91" s="139"/>
      <c r="D91" s="139"/>
      <c r="E91" s="139"/>
      <c r="F91" s="149"/>
      <c r="G91" s="2"/>
      <c r="H91" s="1"/>
      <c r="I91" s="1"/>
      <c r="J91" s="16"/>
    </row>
    <row r="92" spans="2:10" ht="15" thickTop="1" thickBot="1" x14ac:dyDescent="0.3">
      <c r="B92" s="142">
        <v>45297</v>
      </c>
      <c r="C92" s="139"/>
      <c r="D92" s="139"/>
      <c r="E92" s="139"/>
      <c r="F92" s="149"/>
      <c r="G92" s="2"/>
      <c r="H92" s="1"/>
      <c r="I92" s="1"/>
      <c r="J92" s="16"/>
    </row>
    <row r="93" spans="2:10" ht="15" thickTop="1" thickBot="1" x14ac:dyDescent="0.3">
      <c r="B93" s="142">
        <v>45298</v>
      </c>
      <c r="C93" s="139"/>
      <c r="D93" s="139"/>
      <c r="E93" s="139"/>
      <c r="F93" s="149"/>
      <c r="G93" s="2"/>
      <c r="H93" s="1"/>
      <c r="I93" s="1"/>
      <c r="J93" s="16"/>
    </row>
    <row r="94" spans="2:10" ht="15" thickTop="1" thickBot="1" x14ac:dyDescent="0.3">
      <c r="B94" s="142">
        <v>45299</v>
      </c>
      <c r="C94" s="139"/>
      <c r="D94" s="139"/>
      <c r="E94" s="139"/>
      <c r="F94" s="149"/>
      <c r="G94" s="2"/>
      <c r="H94" s="1"/>
      <c r="I94" s="1"/>
      <c r="J94" s="16"/>
    </row>
    <row r="95" spans="2:10" ht="15" thickTop="1" thickBot="1" x14ac:dyDescent="0.3">
      <c r="B95" s="142">
        <v>45300</v>
      </c>
      <c r="C95" s="139"/>
      <c r="D95" s="139"/>
      <c r="E95" s="139"/>
      <c r="F95" s="149"/>
      <c r="G95" s="2"/>
      <c r="H95" s="1"/>
      <c r="I95" s="1"/>
      <c r="J95" s="16"/>
    </row>
    <row r="96" spans="2:10" ht="15" thickTop="1" thickBot="1" x14ac:dyDescent="0.3">
      <c r="B96" s="142">
        <v>45301</v>
      </c>
      <c r="C96" s="139"/>
      <c r="D96" s="139"/>
      <c r="E96" s="139"/>
      <c r="F96" s="149"/>
      <c r="G96" s="2"/>
      <c r="H96" s="1"/>
      <c r="I96" s="1"/>
      <c r="J96" s="16"/>
    </row>
    <row r="97" spans="2:10" ht="15" thickTop="1" thickBot="1" x14ac:dyDescent="0.3">
      <c r="B97" s="142">
        <v>45302</v>
      </c>
      <c r="C97" s="139"/>
      <c r="D97" s="139"/>
      <c r="E97" s="139"/>
      <c r="F97" s="149"/>
      <c r="G97" s="2"/>
      <c r="H97" s="1"/>
      <c r="I97" s="1"/>
      <c r="J97" s="16"/>
    </row>
    <row r="98" spans="2:10" ht="15" thickTop="1" thickBot="1" x14ac:dyDescent="0.3">
      <c r="B98" s="142">
        <v>45303</v>
      </c>
      <c r="C98" s="139"/>
      <c r="D98" s="139"/>
      <c r="E98" s="139"/>
      <c r="F98" s="149"/>
      <c r="G98" s="2"/>
      <c r="H98" s="1"/>
      <c r="I98" s="1"/>
      <c r="J98" s="16"/>
    </row>
    <row r="99" spans="2:10" ht="15" thickTop="1" thickBot="1" x14ac:dyDescent="0.3">
      <c r="B99" s="142">
        <v>45304</v>
      </c>
      <c r="C99" s="139"/>
      <c r="D99" s="139"/>
      <c r="E99" s="139"/>
      <c r="F99" s="149"/>
      <c r="G99" s="2"/>
      <c r="H99" s="1"/>
      <c r="I99" s="1"/>
      <c r="J99" s="16"/>
    </row>
    <row r="100" spans="2:10" ht="15" thickTop="1" thickBot="1" x14ac:dyDescent="0.3">
      <c r="B100" s="142">
        <v>45305</v>
      </c>
      <c r="C100" s="139"/>
      <c r="D100" s="139"/>
      <c r="E100" s="139"/>
      <c r="F100" s="149"/>
      <c r="G100" s="2"/>
      <c r="H100" s="1"/>
      <c r="I100" s="1"/>
      <c r="J100" s="16"/>
    </row>
    <row r="101" spans="2:10" ht="15" thickTop="1" thickBot="1" x14ac:dyDescent="0.3">
      <c r="B101" s="142">
        <v>45306</v>
      </c>
      <c r="C101" s="139"/>
      <c r="D101" s="139"/>
      <c r="E101" s="139"/>
      <c r="F101" s="149"/>
      <c r="G101" s="2"/>
      <c r="H101" s="1"/>
      <c r="I101" s="1"/>
      <c r="J101" s="16"/>
    </row>
    <row r="102" spans="2:10" ht="15" thickTop="1" thickBot="1" x14ac:dyDescent="0.3">
      <c r="B102" s="142">
        <v>45307</v>
      </c>
      <c r="C102" s="139"/>
      <c r="D102" s="139"/>
      <c r="E102" s="139"/>
      <c r="F102" s="149"/>
      <c r="G102" s="2"/>
      <c r="H102" s="1"/>
      <c r="I102" s="1"/>
      <c r="J102" s="16"/>
    </row>
    <row r="103" spans="2:10" ht="15" thickTop="1" thickBot="1" x14ac:dyDescent="0.3">
      <c r="B103" s="142">
        <v>45308</v>
      </c>
      <c r="C103" s="139"/>
      <c r="D103" s="139"/>
      <c r="E103" s="139"/>
      <c r="F103" s="149"/>
      <c r="G103" s="2"/>
      <c r="H103" s="1"/>
      <c r="I103" s="1"/>
      <c r="J103" s="16"/>
    </row>
    <row r="104" spans="2:10" ht="15" thickTop="1" thickBot="1" x14ac:dyDescent="0.3">
      <c r="B104" s="142">
        <v>45309</v>
      </c>
      <c r="C104" s="139"/>
      <c r="D104" s="139"/>
      <c r="E104" s="139"/>
      <c r="F104" s="149"/>
      <c r="G104" s="2"/>
      <c r="H104" s="1"/>
      <c r="I104" s="1"/>
      <c r="J104" s="16"/>
    </row>
    <row r="105" spans="2:10" ht="15" thickTop="1" thickBot="1" x14ac:dyDescent="0.3">
      <c r="B105" s="142">
        <v>45310</v>
      </c>
      <c r="C105" s="139"/>
      <c r="D105" s="139"/>
      <c r="E105" s="139"/>
      <c r="F105" s="149"/>
      <c r="G105" s="2"/>
      <c r="H105" s="1"/>
      <c r="I105" s="1"/>
      <c r="J105" s="16"/>
    </row>
    <row r="106" spans="2:10" ht="15" thickTop="1" thickBot="1" x14ac:dyDescent="0.3">
      <c r="B106" s="142">
        <v>45311</v>
      </c>
      <c r="C106" s="139"/>
      <c r="D106" s="139"/>
      <c r="E106" s="139"/>
      <c r="F106" s="149"/>
      <c r="G106" s="2"/>
      <c r="H106" s="1"/>
      <c r="I106" s="1"/>
      <c r="J106" s="16"/>
    </row>
    <row r="107" spans="2:10" ht="15" thickTop="1" thickBot="1" x14ac:dyDescent="0.3">
      <c r="B107" s="142">
        <v>45312</v>
      </c>
      <c r="C107" s="139"/>
      <c r="D107" s="139"/>
      <c r="E107" s="139"/>
      <c r="F107" s="149"/>
      <c r="G107" s="2"/>
      <c r="H107" s="1"/>
      <c r="I107" s="1"/>
      <c r="J107" s="16"/>
    </row>
    <row r="108" spans="2:10" ht="15" thickTop="1" thickBot="1" x14ac:dyDescent="0.3">
      <c r="B108" s="142">
        <v>45313</v>
      </c>
      <c r="C108" s="139"/>
      <c r="D108" s="139"/>
      <c r="E108" s="139"/>
      <c r="F108" s="149"/>
      <c r="G108" s="2"/>
      <c r="H108" s="1"/>
      <c r="I108" s="1"/>
      <c r="J108" s="16"/>
    </row>
    <row r="109" spans="2:10" ht="15" thickTop="1" thickBot="1" x14ac:dyDescent="0.3">
      <c r="B109" s="142">
        <v>45314</v>
      </c>
      <c r="C109" s="139"/>
      <c r="D109" s="139"/>
      <c r="E109" s="139"/>
      <c r="F109" s="149"/>
      <c r="G109" s="2"/>
      <c r="H109" s="1"/>
      <c r="I109" s="1"/>
      <c r="J109" s="16"/>
    </row>
    <row r="110" spans="2:10" ht="15" thickTop="1" thickBot="1" x14ac:dyDescent="0.3">
      <c r="B110" s="142">
        <v>45315</v>
      </c>
      <c r="C110" s="139"/>
      <c r="D110" s="139"/>
      <c r="E110" s="139"/>
      <c r="F110" s="149"/>
      <c r="G110" s="2"/>
      <c r="H110" s="1"/>
      <c r="I110" s="1"/>
      <c r="J110" s="16"/>
    </row>
    <row r="111" spans="2:10" ht="15" thickTop="1" thickBot="1" x14ac:dyDescent="0.3">
      <c r="B111" s="142">
        <v>45316</v>
      </c>
      <c r="C111" s="139"/>
      <c r="D111" s="139"/>
      <c r="E111" s="139"/>
      <c r="F111" s="149"/>
      <c r="G111" s="2"/>
      <c r="H111" s="1"/>
      <c r="I111" s="1"/>
      <c r="J111" s="16"/>
    </row>
    <row r="112" spans="2:10" ht="15" thickTop="1" thickBot="1" x14ac:dyDescent="0.3">
      <c r="B112" s="142">
        <v>45317</v>
      </c>
      <c r="C112" s="139"/>
      <c r="D112" s="139"/>
      <c r="E112" s="139"/>
      <c r="F112" s="149"/>
      <c r="G112" s="2"/>
      <c r="H112" s="1"/>
      <c r="I112" s="1"/>
      <c r="J112" s="16"/>
    </row>
    <row r="113" spans="2:10" ht="15" thickTop="1" thickBot="1" x14ac:dyDescent="0.3">
      <c r="B113" s="142">
        <v>45318</v>
      </c>
      <c r="C113" s="139"/>
      <c r="D113" s="139"/>
      <c r="E113" s="139"/>
      <c r="F113" s="149"/>
      <c r="G113" s="1"/>
      <c r="H113" s="14"/>
      <c r="I113" s="2"/>
      <c r="J113" s="16"/>
    </row>
    <row r="114" spans="2:10" ht="15" thickTop="1" thickBot="1" x14ac:dyDescent="0.3">
      <c r="B114" s="142">
        <v>45319</v>
      </c>
      <c r="C114" s="139"/>
      <c r="D114" s="139"/>
      <c r="E114" s="139"/>
      <c r="F114" s="149"/>
      <c r="G114" s="1"/>
      <c r="H114" s="14"/>
      <c r="I114" s="2"/>
      <c r="J114" s="16"/>
    </row>
    <row r="115" spans="2:10" ht="15" thickTop="1" thickBot="1" x14ac:dyDescent="0.3">
      <c r="B115" s="142">
        <v>45320</v>
      </c>
      <c r="C115" s="139"/>
      <c r="D115" s="139"/>
      <c r="E115" s="139"/>
      <c r="F115" s="149"/>
      <c r="G115" s="1"/>
      <c r="H115" s="14"/>
      <c r="I115" s="2"/>
      <c r="J115" s="16"/>
    </row>
    <row r="116" spans="2:10" ht="15" thickTop="1" thickBot="1" x14ac:dyDescent="0.3">
      <c r="B116" s="142">
        <v>45321</v>
      </c>
      <c r="C116" s="139"/>
      <c r="D116" s="139"/>
      <c r="E116" s="139"/>
      <c r="F116" s="149"/>
      <c r="G116" s="1"/>
      <c r="H116" s="14"/>
      <c r="I116" s="2"/>
      <c r="J116" s="16"/>
    </row>
    <row r="117" spans="2:10" ht="13.8" thickTop="1" x14ac:dyDescent="0.25">
      <c r="D117" s="1"/>
      <c r="E117" s="1"/>
      <c r="F117" s="14"/>
      <c r="G117" s="1"/>
      <c r="H117" s="14"/>
      <c r="I117" s="140"/>
      <c r="J117" s="16"/>
    </row>
    <row r="118" spans="2:10" x14ac:dyDescent="0.25">
      <c r="D118" s="1"/>
      <c r="E118" s="1"/>
      <c r="F118" s="14"/>
      <c r="G118" s="1"/>
      <c r="H118" s="10"/>
      <c r="I118" s="2"/>
      <c r="J118" s="16"/>
    </row>
  </sheetData>
  <mergeCells count="4">
    <mergeCell ref="B1:E1"/>
    <mergeCell ref="F1:H1"/>
    <mergeCell ref="B4:F5"/>
    <mergeCell ref="A2:F2"/>
  </mergeCells>
  <conditionalFormatting sqref="F7:F116">
    <cfRule type="containsText" dxfId="83" priority="1" operator="containsText" text="לא הושלם">
      <formula>NOT(ISERROR(SEARCH("לא הושלם",F7)))</formula>
    </cfRule>
    <cfRule type="containsText" dxfId="82" priority="2" operator="containsText" text="הושלם">
      <formula>NOT(ISERROR(SEARCH("הושלם",F7)))</formula>
    </cfRule>
    <cfRule type="containsText" dxfId="81" priority="3" operator="containsText" text="לא הושלם">
      <formula>NOT(ISERROR(SEARCH("לא הושלם",F7)))</formula>
    </cfRule>
  </conditionalFormatting>
  <conditionalFormatting sqref="Q3 U3">
    <cfRule type="cellIs" dxfId="78" priority="11" stopIfTrue="1" operator="equal">
      <formula>"לא פעיל"</formula>
    </cfRule>
  </conditionalFormatting>
  <dataValidations count="1">
    <dataValidation showDropDown="1" showInputMessage="1" showErrorMessage="1" sqref="B4" xr:uid="{A050BEC4-B6AD-4FC4-A66D-FECC29EA772B}"/>
  </dataValidations>
  <hyperlinks>
    <hyperlink ref="A2" location="Dashboard!A1" display="חזרה לעץ מדדים" xr:uid="{D3228CFE-A03D-41D4-8442-39F03D2F88C4}"/>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80EAEEB8-3BCF-48D3-A127-14E28C99C9EA}">
            <xm:f>NOT(ISERROR(SEARCH(#REF!,F7)))</xm:f>
            <xm:f>#REF!</xm:f>
            <x14:dxf>
              <fill>
                <patternFill>
                  <bgColor rgb="FF00B050"/>
                </patternFill>
              </fill>
            </x14:dxf>
          </x14:cfRule>
          <x14:cfRule type="containsText" priority="5" operator="containsText" id="{190E11CE-23C8-4936-BDDA-53294AC7D8F4}">
            <xm:f>NOT(ISERROR(SEARCH(#REF!,F7)))</xm:f>
            <xm:f>#REF!</xm:f>
            <x14:dxf>
              <fill>
                <patternFill>
                  <bgColor theme="9"/>
                </patternFill>
              </fill>
            </x14:dxf>
          </x14:cfRule>
          <xm:sqref>F7:F116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21E0793-DDFC-4CCD-909A-D8ACAC84549F}">
          <x14:formula1>
            <xm:f>Dashboard!$A$7:$A$8</xm:f>
          </x14:formula1>
          <xm:sqref>F7:F116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31504-64E5-4E92-B98B-18991CB73A5E}">
  <sheetPr codeName="Sheet38">
    <tabColor theme="8" tint="-0.249977111117893"/>
  </sheetPr>
  <dimension ref="A1:W117"/>
  <sheetViews>
    <sheetView showGridLines="0" rightToLeft="1" workbookViewId="0">
      <selection activeCell="E2" sqref="E2"/>
    </sheetView>
  </sheetViews>
  <sheetFormatPr defaultColWidth="8.69921875" defaultRowHeight="13.2" x14ac:dyDescent="0.25"/>
  <cols>
    <col min="1" max="1" width="6.5" style="14" customWidth="1"/>
    <col min="2" max="3" width="16" style="1" customWidth="1"/>
    <col min="4" max="5" width="16" style="10" customWidth="1"/>
    <col min="6" max="6" width="16" style="40" customWidth="1"/>
    <col min="7" max="7" width="16" style="14" customWidth="1"/>
    <col min="8" max="8" width="18.59765625" style="1" customWidth="1"/>
    <col min="9" max="9" width="5.8984375" style="10" customWidth="1"/>
    <col min="10" max="10" width="16.3984375" style="2" customWidth="1"/>
    <col min="11" max="11" width="15.19921875" style="16" customWidth="1"/>
    <col min="12" max="12" width="15.3984375" style="15" customWidth="1"/>
    <col min="13" max="13" width="7.5" style="1" customWidth="1"/>
    <col min="14" max="14" width="7.59765625" style="1" customWidth="1"/>
    <col min="15" max="15" width="11" style="1" customWidth="1"/>
    <col min="16" max="16" width="9.8984375" style="1" customWidth="1"/>
    <col min="17" max="17" width="15.5" style="1" customWidth="1"/>
    <col min="18" max="18" width="14.8984375" style="1" customWidth="1"/>
    <col min="19" max="19" width="11.8984375" style="1" customWidth="1"/>
    <col min="20" max="20" width="5.8984375" style="1" customWidth="1"/>
    <col min="21" max="22" width="6.8984375" style="1" customWidth="1"/>
    <col min="23" max="23" width="5.59765625" style="1" customWidth="1"/>
    <col min="24" max="24" width="7.69921875" style="1" customWidth="1"/>
    <col min="25" max="16384" width="8.69921875" style="1"/>
  </cols>
  <sheetData>
    <row r="1" spans="1:23" ht="15.75" customHeight="1" x14ac:dyDescent="0.3">
      <c r="D1" s="14"/>
      <c r="E1" s="14"/>
      <c r="F1" s="121"/>
      <c r="G1" s="121"/>
      <c r="I1" s="121"/>
      <c r="J1" s="121"/>
      <c r="R1" s="19"/>
      <c r="T1" s="11"/>
    </row>
    <row r="2" spans="1:23" ht="17.25" customHeight="1" x14ac:dyDescent="0.4">
      <c r="D2" s="14"/>
      <c r="E2" s="136" t="s">
        <v>1</v>
      </c>
      <c r="F2" s="136"/>
      <c r="G2" s="136"/>
      <c r="I2" s="37"/>
      <c r="J2" s="37"/>
      <c r="T2" s="2"/>
      <c r="V2" s="8"/>
    </row>
    <row r="3" spans="1:23" ht="19.5" customHeight="1" thickBot="1" x14ac:dyDescent="0.3">
      <c r="D3" s="14"/>
      <c r="E3" s="14"/>
      <c r="F3" s="1"/>
      <c r="G3" s="40"/>
      <c r="I3" s="1"/>
      <c r="J3" s="1"/>
      <c r="Q3" s="23"/>
      <c r="R3" s="25"/>
      <c r="S3" s="35"/>
      <c r="U3" s="27"/>
      <c r="V3" s="27"/>
      <c r="W3" s="30"/>
    </row>
    <row r="4" spans="1:23" ht="20.399999999999999" customHeight="1" x14ac:dyDescent="0.2">
      <c r="A4" s="42"/>
      <c r="B4" s="360" t="s">
        <v>119</v>
      </c>
      <c r="C4" s="361"/>
      <c r="D4" s="361"/>
      <c r="E4" s="361"/>
      <c r="F4" s="361"/>
      <c r="G4" s="361"/>
      <c r="H4" s="362"/>
      <c r="I4" s="1"/>
      <c r="J4" s="217"/>
      <c r="K4" s="218"/>
      <c r="L4" s="1"/>
    </row>
    <row r="5" spans="1:23" ht="32.4" customHeight="1" thickBot="1" x14ac:dyDescent="0.25">
      <c r="A5" s="1"/>
      <c r="B5" s="363"/>
      <c r="C5" s="364"/>
      <c r="D5" s="364"/>
      <c r="E5" s="364"/>
      <c r="F5" s="364"/>
      <c r="G5" s="364"/>
      <c r="H5" s="365"/>
      <c r="I5" s="1"/>
      <c r="J5" s="219"/>
      <c r="K5" s="218"/>
      <c r="L5" s="1"/>
    </row>
    <row r="6" spans="1:23" ht="21.75" customHeight="1" thickBot="1" x14ac:dyDescent="0.3">
      <c r="D6" s="1"/>
      <c r="E6" s="1"/>
      <c r="F6" s="1"/>
      <c r="G6" s="10"/>
      <c r="H6" s="2"/>
      <c r="I6" s="16"/>
      <c r="J6" s="15"/>
      <c r="K6" s="1"/>
      <c r="L6" s="1"/>
    </row>
    <row r="7" spans="1:23" ht="39" customHeight="1" thickTop="1" thickBot="1" x14ac:dyDescent="0.25">
      <c r="B7" s="138" t="s">
        <v>140</v>
      </c>
      <c r="C7" s="127" t="s">
        <v>274</v>
      </c>
      <c r="D7" s="127" t="s">
        <v>196</v>
      </c>
      <c r="E7" s="127" t="s">
        <v>197</v>
      </c>
      <c r="F7" s="127" t="s">
        <v>198</v>
      </c>
      <c r="G7" s="127" t="s">
        <v>230</v>
      </c>
      <c r="H7" s="129" t="s">
        <v>141</v>
      </c>
      <c r="I7" s="1"/>
      <c r="J7" s="161" t="s">
        <v>206</v>
      </c>
      <c r="K7" s="159" t="s">
        <v>207</v>
      </c>
      <c r="L7" s="222" t="s">
        <v>247</v>
      </c>
    </row>
    <row r="8" spans="1:23" ht="24" customHeight="1" thickTop="1" thickBot="1" x14ac:dyDescent="0.25">
      <c r="B8" s="142">
        <v>45214</v>
      </c>
      <c r="C8" s="139"/>
      <c r="D8" s="139"/>
      <c r="E8" s="139"/>
      <c r="F8" s="139"/>
      <c r="G8" s="139"/>
      <c r="H8" s="148" t="s">
        <v>205</v>
      </c>
      <c r="I8" s="1"/>
      <c r="J8" s="162">
        <f>COUNTIF(H8:H116,"לא הושלם")</f>
        <v>7</v>
      </c>
      <c r="K8" s="160">
        <f>COUNTIF(H8:H116,"הושלם")</f>
        <v>5</v>
      </c>
      <c r="L8" s="221">
        <f>J8+K8</f>
        <v>12</v>
      </c>
    </row>
    <row r="9" spans="1:23" ht="15" thickTop="1" thickBot="1" x14ac:dyDescent="0.3">
      <c r="B9" s="142">
        <v>45215</v>
      </c>
      <c r="C9" s="139"/>
      <c r="D9" s="139"/>
      <c r="E9" s="139"/>
      <c r="F9" s="139"/>
      <c r="G9" s="139"/>
      <c r="H9" s="148" t="s">
        <v>205</v>
      </c>
      <c r="I9" s="1"/>
      <c r="J9" s="15"/>
      <c r="K9" s="1"/>
      <c r="L9" s="1"/>
    </row>
    <row r="10" spans="1:23" ht="15" thickTop="1" thickBot="1" x14ac:dyDescent="0.25">
      <c r="B10" s="142">
        <v>45215</v>
      </c>
      <c r="C10" s="139"/>
      <c r="D10" s="139"/>
      <c r="E10" s="139"/>
      <c r="F10" s="139"/>
      <c r="G10" s="139"/>
      <c r="H10" s="148" t="s">
        <v>204</v>
      </c>
      <c r="I10" s="1"/>
      <c r="J10" s="168" t="s">
        <v>146</v>
      </c>
      <c r="K10" s="180">
        <f>K8/SUM(J8:K8)</f>
        <v>0.41666666666666669</v>
      </c>
      <c r="L10" s="1"/>
    </row>
    <row r="11" spans="1:23" ht="15" thickTop="1" thickBot="1" x14ac:dyDescent="0.25">
      <c r="B11" s="142">
        <v>45216</v>
      </c>
      <c r="C11" s="139"/>
      <c r="D11" s="139"/>
      <c r="E11" s="139"/>
      <c r="F11" s="139"/>
      <c r="G11" s="139"/>
      <c r="H11" s="148" t="s">
        <v>205</v>
      </c>
      <c r="I11" s="1"/>
      <c r="J11" s="1"/>
      <c r="K11" s="1"/>
      <c r="L11" s="1"/>
    </row>
    <row r="12" spans="1:23" ht="15" thickTop="1" thickBot="1" x14ac:dyDescent="0.3">
      <c r="B12" s="142">
        <v>45217</v>
      </c>
      <c r="C12" s="139"/>
      <c r="D12" s="139"/>
      <c r="E12" s="139"/>
      <c r="F12" s="139"/>
      <c r="G12" s="139"/>
      <c r="H12" s="148" t="s">
        <v>204</v>
      </c>
      <c r="I12" s="1"/>
      <c r="J12" s="153"/>
      <c r="K12" s="153"/>
      <c r="L12" s="208"/>
    </row>
    <row r="13" spans="1:23" ht="15" thickTop="1" thickBot="1" x14ac:dyDescent="0.3">
      <c r="B13" s="142">
        <v>45218</v>
      </c>
      <c r="C13" s="139"/>
      <c r="D13" s="139"/>
      <c r="E13" s="139"/>
      <c r="F13" s="139"/>
      <c r="G13" s="139"/>
      <c r="H13" s="148" t="s">
        <v>205</v>
      </c>
      <c r="I13" s="1"/>
      <c r="J13" s="153"/>
      <c r="K13" s="153"/>
      <c r="L13" s="208"/>
    </row>
    <row r="14" spans="1:23" ht="15" thickTop="1" thickBot="1" x14ac:dyDescent="0.3">
      <c r="B14" s="142">
        <v>45219</v>
      </c>
      <c r="C14" s="139"/>
      <c r="D14" s="139"/>
      <c r="E14" s="139"/>
      <c r="F14" s="139"/>
      <c r="G14" s="139"/>
      <c r="H14" s="148" t="s">
        <v>204</v>
      </c>
      <c r="I14" s="1"/>
      <c r="J14" s="153"/>
      <c r="K14" s="153"/>
      <c r="L14" s="208"/>
    </row>
    <row r="15" spans="1:23" ht="15" thickTop="1" thickBot="1" x14ac:dyDescent="0.3">
      <c r="B15" s="142">
        <v>45220</v>
      </c>
      <c r="C15" s="139"/>
      <c r="D15" s="139"/>
      <c r="E15" s="139"/>
      <c r="F15" s="139"/>
      <c r="G15" s="139"/>
      <c r="H15" s="149" t="s">
        <v>205</v>
      </c>
      <c r="I15" s="1"/>
      <c r="J15" s="153"/>
      <c r="K15" s="153"/>
      <c r="L15" s="208"/>
    </row>
    <row r="16" spans="1:23" ht="15" thickTop="1" thickBot="1" x14ac:dyDescent="0.3">
      <c r="B16" s="142">
        <v>45221</v>
      </c>
      <c r="C16" s="139"/>
      <c r="D16" s="139"/>
      <c r="E16" s="139"/>
      <c r="F16" s="139"/>
      <c r="G16" s="139"/>
      <c r="H16" s="149" t="s">
        <v>204</v>
      </c>
      <c r="I16" s="2"/>
      <c r="J16" s="1"/>
      <c r="K16" s="1"/>
      <c r="L16" s="208"/>
    </row>
    <row r="17" spans="2:12" ht="15" thickTop="1" thickBot="1" x14ac:dyDescent="0.3">
      <c r="B17" s="142">
        <v>45222</v>
      </c>
      <c r="C17" s="139"/>
      <c r="D17" s="139"/>
      <c r="E17" s="139"/>
      <c r="F17" s="139"/>
      <c r="G17" s="139"/>
      <c r="H17" s="149" t="s">
        <v>204</v>
      </c>
      <c r="I17" s="2"/>
      <c r="J17" s="1"/>
      <c r="K17" s="1"/>
      <c r="L17" s="208"/>
    </row>
    <row r="18" spans="2:12" ht="15" thickTop="1" thickBot="1" x14ac:dyDescent="0.3">
      <c r="B18" s="142">
        <v>45223</v>
      </c>
      <c r="C18" s="139"/>
      <c r="D18" s="139"/>
      <c r="E18" s="139"/>
      <c r="F18" s="139"/>
      <c r="G18" s="139"/>
      <c r="H18" s="149" t="s">
        <v>204</v>
      </c>
      <c r="I18" s="2"/>
      <c r="J18" s="1"/>
      <c r="K18" s="1"/>
      <c r="L18" s="208"/>
    </row>
    <row r="19" spans="2:12" ht="15" thickTop="1" thickBot="1" x14ac:dyDescent="0.3">
      <c r="B19" s="142">
        <v>45224</v>
      </c>
      <c r="C19" s="139"/>
      <c r="D19" s="139"/>
      <c r="E19" s="139"/>
      <c r="F19" s="139"/>
      <c r="G19" s="139"/>
      <c r="H19" s="149" t="s">
        <v>204</v>
      </c>
      <c r="I19" s="2"/>
      <c r="J19" s="1"/>
      <c r="K19" s="1"/>
      <c r="L19" s="16"/>
    </row>
    <row r="20" spans="2:12" ht="15" thickTop="1" thickBot="1" x14ac:dyDescent="0.3">
      <c r="B20" s="142">
        <v>45225</v>
      </c>
      <c r="C20" s="139"/>
      <c r="D20" s="139"/>
      <c r="E20" s="139"/>
      <c r="F20" s="139"/>
      <c r="G20" s="139"/>
      <c r="H20" s="149"/>
      <c r="I20" s="2"/>
      <c r="J20" s="1"/>
      <c r="K20" s="1"/>
      <c r="L20" s="16"/>
    </row>
    <row r="21" spans="2:12" ht="15" thickTop="1" thickBot="1" x14ac:dyDescent="0.3">
      <c r="B21" s="142">
        <v>45226</v>
      </c>
      <c r="C21" s="139"/>
      <c r="D21" s="139"/>
      <c r="E21" s="139"/>
      <c r="F21" s="139"/>
      <c r="G21" s="139"/>
      <c r="H21" s="149"/>
      <c r="I21" s="2"/>
      <c r="J21" s="1"/>
      <c r="K21" s="1"/>
      <c r="L21" s="16"/>
    </row>
    <row r="22" spans="2:12" ht="15" thickTop="1" thickBot="1" x14ac:dyDescent="0.3">
      <c r="B22" s="142">
        <v>45227</v>
      </c>
      <c r="C22" s="139"/>
      <c r="D22" s="139"/>
      <c r="E22" s="139"/>
      <c r="F22" s="139"/>
      <c r="G22" s="139"/>
      <c r="H22" s="149"/>
      <c r="I22" s="2"/>
      <c r="J22" s="1"/>
      <c r="K22" s="1"/>
      <c r="L22" s="16"/>
    </row>
    <row r="23" spans="2:12" ht="15" thickTop="1" thickBot="1" x14ac:dyDescent="0.3">
      <c r="B23" s="142">
        <v>45228</v>
      </c>
      <c r="C23" s="139"/>
      <c r="D23" s="139"/>
      <c r="E23" s="139"/>
      <c r="F23" s="139"/>
      <c r="G23" s="139"/>
      <c r="H23" s="149"/>
      <c r="I23" s="2"/>
      <c r="J23" s="1"/>
      <c r="K23" s="1"/>
      <c r="L23" s="16"/>
    </row>
    <row r="24" spans="2:12" ht="15" thickTop="1" thickBot="1" x14ac:dyDescent="0.3">
      <c r="B24" s="142">
        <v>45229</v>
      </c>
      <c r="C24" s="139"/>
      <c r="D24" s="139"/>
      <c r="E24" s="139"/>
      <c r="F24" s="139"/>
      <c r="G24" s="139"/>
      <c r="H24" s="149"/>
      <c r="I24" s="2"/>
      <c r="J24" s="1"/>
      <c r="K24" s="1"/>
      <c r="L24" s="16"/>
    </row>
    <row r="25" spans="2:12" ht="15" thickTop="1" thickBot="1" x14ac:dyDescent="0.3">
      <c r="B25" s="142">
        <v>45230</v>
      </c>
      <c r="C25" s="139"/>
      <c r="D25" s="139"/>
      <c r="E25" s="139"/>
      <c r="F25" s="139"/>
      <c r="G25" s="139"/>
      <c r="H25" s="149"/>
      <c r="I25" s="2"/>
      <c r="J25" s="1"/>
      <c r="K25" s="1"/>
      <c r="L25" s="16"/>
    </row>
    <row r="26" spans="2:12" ht="15" thickTop="1" thickBot="1" x14ac:dyDescent="0.3">
      <c r="B26" s="142">
        <v>45231</v>
      </c>
      <c r="C26" s="139"/>
      <c r="D26" s="139"/>
      <c r="E26" s="139"/>
      <c r="F26" s="139"/>
      <c r="G26" s="139"/>
      <c r="H26" s="149"/>
      <c r="I26" s="2"/>
      <c r="J26" s="1"/>
      <c r="K26" s="1"/>
      <c r="L26" s="16"/>
    </row>
    <row r="27" spans="2:12" ht="15" thickTop="1" thickBot="1" x14ac:dyDescent="0.3">
      <c r="B27" s="142">
        <v>45232</v>
      </c>
      <c r="C27" s="139"/>
      <c r="D27" s="139"/>
      <c r="E27" s="139"/>
      <c r="F27" s="139"/>
      <c r="G27" s="139"/>
      <c r="H27" s="149"/>
      <c r="I27" s="2"/>
      <c r="J27" s="1"/>
      <c r="K27" s="1"/>
      <c r="L27" s="16"/>
    </row>
    <row r="28" spans="2:12" ht="15" thickTop="1" thickBot="1" x14ac:dyDescent="0.3">
      <c r="B28" s="142">
        <v>45233</v>
      </c>
      <c r="C28" s="139"/>
      <c r="D28" s="139"/>
      <c r="E28" s="139"/>
      <c r="F28" s="139"/>
      <c r="G28" s="139"/>
      <c r="H28" s="149"/>
      <c r="I28" s="2"/>
      <c r="J28" s="1"/>
      <c r="K28" s="1"/>
      <c r="L28" s="16"/>
    </row>
    <row r="29" spans="2:12" ht="15" thickTop="1" thickBot="1" x14ac:dyDescent="0.3">
      <c r="B29" s="142">
        <v>45234</v>
      </c>
      <c r="C29" s="139"/>
      <c r="D29" s="139"/>
      <c r="E29" s="139"/>
      <c r="F29" s="139"/>
      <c r="G29" s="139"/>
      <c r="H29" s="149"/>
      <c r="I29" s="2"/>
      <c r="J29" s="1"/>
      <c r="K29" s="1"/>
      <c r="L29" s="16"/>
    </row>
    <row r="30" spans="2:12" ht="15" thickTop="1" thickBot="1" x14ac:dyDescent="0.3">
      <c r="B30" s="142">
        <v>45235</v>
      </c>
      <c r="C30" s="139"/>
      <c r="D30" s="139"/>
      <c r="E30" s="139"/>
      <c r="F30" s="139"/>
      <c r="G30" s="139"/>
      <c r="H30" s="149"/>
      <c r="I30" s="2"/>
      <c r="J30" s="1"/>
      <c r="K30" s="1"/>
      <c r="L30" s="16"/>
    </row>
    <row r="31" spans="2:12" ht="15" thickTop="1" thickBot="1" x14ac:dyDescent="0.3">
      <c r="B31" s="142">
        <v>45236</v>
      </c>
      <c r="C31" s="139"/>
      <c r="D31" s="139"/>
      <c r="E31" s="139"/>
      <c r="F31" s="139"/>
      <c r="G31" s="139"/>
      <c r="H31" s="149"/>
      <c r="I31" s="2"/>
      <c r="J31" s="1"/>
      <c r="K31" s="1"/>
      <c r="L31" s="16"/>
    </row>
    <row r="32" spans="2:12" ht="15" thickTop="1" thickBot="1" x14ac:dyDescent="0.3">
      <c r="B32" s="142">
        <v>45237</v>
      </c>
      <c r="C32" s="139"/>
      <c r="D32" s="139"/>
      <c r="E32" s="139"/>
      <c r="F32" s="139"/>
      <c r="G32" s="139"/>
      <c r="H32" s="149"/>
      <c r="I32" s="2"/>
      <c r="J32" s="1"/>
      <c r="K32" s="1"/>
      <c r="L32" s="16"/>
    </row>
    <row r="33" spans="2:12" ht="15" thickTop="1" thickBot="1" x14ac:dyDescent="0.3">
      <c r="B33" s="142">
        <v>45238</v>
      </c>
      <c r="C33" s="139"/>
      <c r="D33" s="139"/>
      <c r="E33" s="139"/>
      <c r="F33" s="139"/>
      <c r="G33" s="139"/>
      <c r="H33" s="149"/>
      <c r="I33" s="2"/>
      <c r="J33" s="1"/>
      <c r="K33" s="1"/>
      <c r="L33" s="16"/>
    </row>
    <row r="34" spans="2:12" ht="15" thickTop="1" thickBot="1" x14ac:dyDescent="0.3">
      <c r="B34" s="142">
        <v>45239</v>
      </c>
      <c r="C34" s="139"/>
      <c r="D34" s="139"/>
      <c r="E34" s="139"/>
      <c r="F34" s="139"/>
      <c r="G34" s="139"/>
      <c r="H34" s="149"/>
      <c r="I34" s="2"/>
      <c r="J34" s="1"/>
      <c r="K34" s="1"/>
      <c r="L34" s="16"/>
    </row>
    <row r="35" spans="2:12" ht="15" thickTop="1" thickBot="1" x14ac:dyDescent="0.3">
      <c r="B35" s="142">
        <v>45240</v>
      </c>
      <c r="C35" s="139"/>
      <c r="D35" s="139"/>
      <c r="E35" s="139"/>
      <c r="F35" s="139"/>
      <c r="G35" s="139"/>
      <c r="H35" s="149"/>
      <c r="I35" s="2"/>
      <c r="J35" s="1"/>
      <c r="K35" s="1"/>
      <c r="L35" s="16"/>
    </row>
    <row r="36" spans="2:12" ht="15" thickTop="1" thickBot="1" x14ac:dyDescent="0.3">
      <c r="B36" s="142">
        <v>45241</v>
      </c>
      <c r="C36" s="139"/>
      <c r="D36" s="139"/>
      <c r="E36" s="139"/>
      <c r="F36" s="139"/>
      <c r="G36" s="139"/>
      <c r="H36" s="149"/>
      <c r="I36" s="2"/>
      <c r="J36" s="1"/>
      <c r="K36" s="1"/>
      <c r="L36" s="16"/>
    </row>
    <row r="37" spans="2:12" ht="15" thickTop="1" thickBot="1" x14ac:dyDescent="0.3">
      <c r="B37" s="142">
        <v>45242</v>
      </c>
      <c r="C37" s="139"/>
      <c r="D37" s="139"/>
      <c r="E37" s="139"/>
      <c r="F37" s="139"/>
      <c r="G37" s="139"/>
      <c r="H37" s="149"/>
      <c r="I37" s="2"/>
      <c r="J37" s="1"/>
      <c r="K37" s="1"/>
      <c r="L37" s="16"/>
    </row>
    <row r="38" spans="2:12" ht="15" thickTop="1" thickBot="1" x14ac:dyDescent="0.3">
      <c r="B38" s="142">
        <v>45243</v>
      </c>
      <c r="C38" s="139"/>
      <c r="D38" s="139"/>
      <c r="E38" s="139"/>
      <c r="F38" s="139"/>
      <c r="G38" s="139"/>
      <c r="H38" s="149"/>
      <c r="I38" s="2"/>
      <c r="J38" s="1"/>
      <c r="K38" s="1"/>
      <c r="L38" s="16"/>
    </row>
    <row r="39" spans="2:12" ht="15" thickTop="1" thickBot="1" x14ac:dyDescent="0.3">
      <c r="B39" s="142">
        <v>45244</v>
      </c>
      <c r="C39" s="139"/>
      <c r="D39" s="139"/>
      <c r="E39" s="139"/>
      <c r="F39" s="139"/>
      <c r="G39" s="139"/>
      <c r="H39" s="149"/>
      <c r="I39" s="2"/>
      <c r="J39" s="1"/>
      <c r="K39" s="1"/>
      <c r="L39" s="16"/>
    </row>
    <row r="40" spans="2:12" ht="15" thickTop="1" thickBot="1" x14ac:dyDescent="0.3">
      <c r="B40" s="142">
        <v>45245</v>
      </c>
      <c r="C40" s="139"/>
      <c r="D40" s="139"/>
      <c r="E40" s="139"/>
      <c r="F40" s="139"/>
      <c r="G40" s="139"/>
      <c r="H40" s="149"/>
      <c r="I40" s="2"/>
      <c r="J40" s="1"/>
      <c r="K40" s="1"/>
      <c r="L40" s="16"/>
    </row>
    <row r="41" spans="2:12" ht="15" thickTop="1" thickBot="1" x14ac:dyDescent="0.3">
      <c r="B41" s="142">
        <v>45246</v>
      </c>
      <c r="C41" s="139"/>
      <c r="D41" s="139"/>
      <c r="E41" s="139"/>
      <c r="F41" s="139"/>
      <c r="G41" s="139"/>
      <c r="H41" s="149"/>
      <c r="I41" s="2"/>
      <c r="J41" s="1"/>
      <c r="K41" s="1"/>
      <c r="L41" s="16"/>
    </row>
    <row r="42" spans="2:12" ht="15" thickTop="1" thickBot="1" x14ac:dyDescent="0.3">
      <c r="B42" s="142">
        <v>45247</v>
      </c>
      <c r="C42" s="139"/>
      <c r="D42" s="139"/>
      <c r="E42" s="139"/>
      <c r="F42" s="139"/>
      <c r="G42" s="139"/>
      <c r="H42" s="149"/>
      <c r="I42" s="2"/>
      <c r="J42" s="1"/>
      <c r="K42" s="1"/>
      <c r="L42" s="16"/>
    </row>
    <row r="43" spans="2:12" ht="15" thickTop="1" thickBot="1" x14ac:dyDescent="0.3">
      <c r="B43" s="142">
        <v>45248</v>
      </c>
      <c r="C43" s="139"/>
      <c r="D43" s="139"/>
      <c r="E43" s="139"/>
      <c r="F43" s="139"/>
      <c r="G43" s="139"/>
      <c r="H43" s="149"/>
      <c r="I43" s="2"/>
      <c r="J43" s="1"/>
      <c r="K43" s="1"/>
      <c r="L43" s="16"/>
    </row>
    <row r="44" spans="2:12" ht="15" thickTop="1" thickBot="1" x14ac:dyDescent="0.3">
      <c r="B44" s="142">
        <v>45249</v>
      </c>
      <c r="C44" s="139"/>
      <c r="D44" s="139"/>
      <c r="E44" s="139"/>
      <c r="F44" s="139"/>
      <c r="G44" s="139"/>
      <c r="H44" s="149"/>
      <c r="I44" s="2"/>
      <c r="J44" s="1"/>
      <c r="K44" s="1"/>
      <c r="L44" s="16"/>
    </row>
    <row r="45" spans="2:12" ht="15" thickTop="1" thickBot="1" x14ac:dyDescent="0.3">
      <c r="B45" s="142">
        <v>45250</v>
      </c>
      <c r="C45" s="139"/>
      <c r="D45" s="139"/>
      <c r="E45" s="139"/>
      <c r="F45" s="139"/>
      <c r="G45" s="139"/>
      <c r="H45" s="149"/>
      <c r="I45" s="2"/>
      <c r="J45" s="1"/>
      <c r="K45" s="1"/>
      <c r="L45" s="16"/>
    </row>
    <row r="46" spans="2:12" ht="15" thickTop="1" thickBot="1" x14ac:dyDescent="0.3">
      <c r="B46" s="142">
        <v>45251</v>
      </c>
      <c r="C46" s="139"/>
      <c r="D46" s="139"/>
      <c r="E46" s="139"/>
      <c r="F46" s="139"/>
      <c r="G46" s="139"/>
      <c r="H46" s="149"/>
      <c r="I46" s="2"/>
      <c r="J46" s="1"/>
      <c r="K46" s="1"/>
      <c r="L46" s="16"/>
    </row>
    <row r="47" spans="2:12" ht="15" thickTop="1" thickBot="1" x14ac:dyDescent="0.3">
      <c r="B47" s="142">
        <v>45252</v>
      </c>
      <c r="C47" s="139"/>
      <c r="D47" s="139"/>
      <c r="E47" s="139"/>
      <c r="F47" s="139"/>
      <c r="G47" s="139"/>
      <c r="H47" s="149"/>
      <c r="I47" s="2"/>
      <c r="J47" s="1"/>
      <c r="K47" s="1"/>
      <c r="L47" s="16"/>
    </row>
    <row r="48" spans="2:12" ht="15" thickTop="1" thickBot="1" x14ac:dyDescent="0.3">
      <c r="B48" s="142">
        <v>45253</v>
      </c>
      <c r="C48" s="139"/>
      <c r="D48" s="139"/>
      <c r="E48" s="139"/>
      <c r="F48" s="139"/>
      <c r="G48" s="139"/>
      <c r="H48" s="149"/>
      <c r="I48" s="2"/>
      <c r="J48" s="1"/>
      <c r="K48" s="1"/>
      <c r="L48" s="16"/>
    </row>
    <row r="49" spans="2:12" ht="15" thickTop="1" thickBot="1" x14ac:dyDescent="0.3">
      <c r="B49" s="142">
        <v>45254</v>
      </c>
      <c r="C49" s="139"/>
      <c r="D49" s="139"/>
      <c r="E49" s="139"/>
      <c r="F49" s="139"/>
      <c r="G49" s="139"/>
      <c r="H49" s="149"/>
      <c r="I49" s="2"/>
      <c r="J49" s="1"/>
      <c r="K49" s="1"/>
      <c r="L49" s="16"/>
    </row>
    <row r="50" spans="2:12" ht="15" thickTop="1" thickBot="1" x14ac:dyDescent="0.3">
      <c r="B50" s="142">
        <v>45255</v>
      </c>
      <c r="C50" s="139"/>
      <c r="D50" s="139"/>
      <c r="E50" s="139"/>
      <c r="F50" s="139"/>
      <c r="G50" s="139"/>
      <c r="H50" s="149"/>
      <c r="I50" s="2"/>
      <c r="J50" s="1"/>
      <c r="K50" s="1"/>
      <c r="L50" s="16"/>
    </row>
    <row r="51" spans="2:12" ht="15" thickTop="1" thickBot="1" x14ac:dyDescent="0.3">
      <c r="B51" s="142">
        <v>45256</v>
      </c>
      <c r="C51" s="139"/>
      <c r="D51" s="139"/>
      <c r="E51" s="139"/>
      <c r="F51" s="139"/>
      <c r="G51" s="139"/>
      <c r="H51" s="149"/>
      <c r="I51" s="2"/>
      <c r="J51" s="1"/>
      <c r="K51" s="1"/>
      <c r="L51" s="16"/>
    </row>
    <row r="52" spans="2:12" ht="15" thickTop="1" thickBot="1" x14ac:dyDescent="0.3">
      <c r="B52" s="142">
        <v>45257</v>
      </c>
      <c r="C52" s="139"/>
      <c r="D52" s="139"/>
      <c r="E52" s="139"/>
      <c r="F52" s="139"/>
      <c r="G52" s="139"/>
      <c r="H52" s="149"/>
      <c r="I52" s="2"/>
      <c r="J52" s="1"/>
      <c r="K52" s="1"/>
      <c r="L52" s="16"/>
    </row>
    <row r="53" spans="2:12" ht="15" thickTop="1" thickBot="1" x14ac:dyDescent="0.3">
      <c r="B53" s="142">
        <v>45258</v>
      </c>
      <c r="C53" s="139"/>
      <c r="D53" s="139"/>
      <c r="E53" s="139"/>
      <c r="F53" s="139"/>
      <c r="G53" s="139"/>
      <c r="H53" s="149"/>
      <c r="I53" s="2"/>
      <c r="J53" s="1"/>
      <c r="K53" s="1"/>
      <c r="L53" s="16"/>
    </row>
    <row r="54" spans="2:12" ht="15" thickTop="1" thickBot="1" x14ac:dyDescent="0.3">
      <c r="B54" s="142">
        <v>45259</v>
      </c>
      <c r="C54" s="139"/>
      <c r="D54" s="139"/>
      <c r="E54" s="139"/>
      <c r="F54" s="139"/>
      <c r="G54" s="139"/>
      <c r="H54" s="149"/>
      <c r="I54" s="2"/>
      <c r="J54" s="1"/>
      <c r="K54" s="1"/>
      <c r="L54" s="16"/>
    </row>
    <row r="55" spans="2:12" ht="15" thickTop="1" thickBot="1" x14ac:dyDescent="0.3">
      <c r="B55" s="142">
        <v>45260</v>
      </c>
      <c r="C55" s="139"/>
      <c r="D55" s="139"/>
      <c r="E55" s="139"/>
      <c r="F55" s="139"/>
      <c r="G55" s="139"/>
      <c r="H55" s="149"/>
      <c r="I55" s="2"/>
      <c r="J55" s="1"/>
      <c r="K55" s="1"/>
      <c r="L55" s="16"/>
    </row>
    <row r="56" spans="2:12" ht="15" thickTop="1" thickBot="1" x14ac:dyDescent="0.3">
      <c r="B56" s="142">
        <v>45261</v>
      </c>
      <c r="C56" s="139"/>
      <c r="D56" s="139"/>
      <c r="E56" s="139"/>
      <c r="F56" s="139"/>
      <c r="G56" s="139"/>
      <c r="H56" s="149"/>
      <c r="I56" s="2"/>
      <c r="J56" s="1"/>
      <c r="K56" s="1"/>
      <c r="L56" s="16"/>
    </row>
    <row r="57" spans="2:12" ht="15" thickTop="1" thickBot="1" x14ac:dyDescent="0.3">
      <c r="B57" s="142">
        <v>45262</v>
      </c>
      <c r="C57" s="139"/>
      <c r="D57" s="139"/>
      <c r="E57" s="139"/>
      <c r="F57" s="139"/>
      <c r="G57" s="139"/>
      <c r="H57" s="149"/>
      <c r="I57" s="2"/>
      <c r="J57" s="1"/>
      <c r="K57" s="1"/>
      <c r="L57" s="16"/>
    </row>
    <row r="58" spans="2:12" ht="15" thickTop="1" thickBot="1" x14ac:dyDescent="0.3">
      <c r="B58" s="142">
        <v>45263</v>
      </c>
      <c r="C58" s="139"/>
      <c r="D58" s="139"/>
      <c r="E58" s="139"/>
      <c r="F58" s="139"/>
      <c r="G58" s="139"/>
      <c r="H58" s="149"/>
      <c r="I58" s="2"/>
      <c r="J58" s="1"/>
      <c r="K58" s="1"/>
      <c r="L58" s="16"/>
    </row>
    <row r="59" spans="2:12" ht="15" thickTop="1" thickBot="1" x14ac:dyDescent="0.3">
      <c r="B59" s="142">
        <v>45264</v>
      </c>
      <c r="C59" s="139"/>
      <c r="D59" s="139"/>
      <c r="E59" s="139"/>
      <c r="F59" s="139"/>
      <c r="G59" s="139"/>
      <c r="H59" s="149"/>
      <c r="I59" s="2"/>
      <c r="J59" s="1"/>
      <c r="K59" s="1"/>
      <c r="L59" s="16"/>
    </row>
    <row r="60" spans="2:12" ht="15" thickTop="1" thickBot="1" x14ac:dyDescent="0.3">
      <c r="B60" s="142">
        <v>45265</v>
      </c>
      <c r="C60" s="139"/>
      <c r="D60" s="139"/>
      <c r="E60" s="139"/>
      <c r="F60" s="139"/>
      <c r="G60" s="139"/>
      <c r="H60" s="149"/>
      <c r="I60" s="2"/>
      <c r="J60" s="1"/>
      <c r="K60" s="1"/>
      <c r="L60" s="16"/>
    </row>
    <row r="61" spans="2:12" ht="15" thickTop="1" thickBot="1" x14ac:dyDescent="0.3">
      <c r="B61" s="142">
        <v>45266</v>
      </c>
      <c r="C61" s="139"/>
      <c r="D61" s="139"/>
      <c r="E61" s="139"/>
      <c r="F61" s="139"/>
      <c r="G61" s="139"/>
      <c r="H61" s="149"/>
      <c r="I61" s="2"/>
      <c r="J61" s="1"/>
      <c r="K61" s="1"/>
      <c r="L61" s="16"/>
    </row>
    <row r="62" spans="2:12" ht="15" thickTop="1" thickBot="1" x14ac:dyDescent="0.3">
      <c r="B62" s="142">
        <v>45267</v>
      </c>
      <c r="C62" s="139"/>
      <c r="D62" s="139"/>
      <c r="E62" s="139"/>
      <c r="F62" s="139"/>
      <c r="G62" s="139"/>
      <c r="H62" s="149"/>
      <c r="I62" s="2"/>
      <c r="J62" s="1"/>
      <c r="K62" s="1"/>
      <c r="L62" s="16"/>
    </row>
    <row r="63" spans="2:12" ht="15" thickTop="1" thickBot="1" x14ac:dyDescent="0.3">
      <c r="B63" s="142">
        <v>45268</v>
      </c>
      <c r="C63" s="139"/>
      <c r="D63" s="139"/>
      <c r="E63" s="139"/>
      <c r="F63" s="139"/>
      <c r="G63" s="139"/>
      <c r="H63" s="149"/>
      <c r="I63" s="2"/>
      <c r="J63" s="1"/>
      <c r="K63" s="1"/>
      <c r="L63" s="16"/>
    </row>
    <row r="64" spans="2:12" ht="15" thickTop="1" thickBot="1" x14ac:dyDescent="0.3">
      <c r="B64" s="142">
        <v>45269</v>
      </c>
      <c r="C64" s="139"/>
      <c r="D64" s="139"/>
      <c r="E64" s="139"/>
      <c r="F64" s="139"/>
      <c r="G64" s="139"/>
      <c r="H64" s="149"/>
      <c r="I64" s="2"/>
      <c r="J64" s="1"/>
      <c r="K64" s="1"/>
      <c r="L64" s="16"/>
    </row>
    <row r="65" spans="2:12" ht="15" thickTop="1" thickBot="1" x14ac:dyDescent="0.3">
      <c r="B65" s="142">
        <v>45270</v>
      </c>
      <c r="C65" s="139"/>
      <c r="D65" s="139"/>
      <c r="E65" s="139"/>
      <c r="F65" s="139"/>
      <c r="G65" s="139"/>
      <c r="H65" s="149"/>
      <c r="I65" s="2"/>
      <c r="J65" s="1"/>
      <c r="K65" s="1"/>
      <c r="L65" s="16"/>
    </row>
    <row r="66" spans="2:12" ht="15" thickTop="1" thickBot="1" x14ac:dyDescent="0.3">
      <c r="B66" s="142">
        <v>45271</v>
      </c>
      <c r="C66" s="139"/>
      <c r="D66" s="139"/>
      <c r="E66" s="139"/>
      <c r="F66" s="139"/>
      <c r="G66" s="139"/>
      <c r="H66" s="149"/>
      <c r="I66" s="2"/>
      <c r="J66" s="1"/>
      <c r="K66" s="1"/>
      <c r="L66" s="16"/>
    </row>
    <row r="67" spans="2:12" ht="15" thickTop="1" thickBot="1" x14ac:dyDescent="0.3">
      <c r="B67" s="142">
        <v>45272</v>
      </c>
      <c r="C67" s="139"/>
      <c r="D67" s="139"/>
      <c r="E67" s="139"/>
      <c r="F67" s="139"/>
      <c r="G67" s="139"/>
      <c r="H67" s="149"/>
      <c r="I67" s="2"/>
      <c r="J67" s="1"/>
      <c r="K67" s="1"/>
      <c r="L67" s="16"/>
    </row>
    <row r="68" spans="2:12" ht="15" thickTop="1" thickBot="1" x14ac:dyDescent="0.3">
      <c r="B68" s="142">
        <v>45273</v>
      </c>
      <c r="C68" s="139"/>
      <c r="D68" s="139"/>
      <c r="E68" s="139"/>
      <c r="F68" s="139"/>
      <c r="G68" s="139"/>
      <c r="H68" s="149"/>
      <c r="I68" s="2"/>
      <c r="J68" s="1"/>
      <c r="K68" s="1"/>
      <c r="L68" s="16"/>
    </row>
    <row r="69" spans="2:12" ht="15" thickTop="1" thickBot="1" x14ac:dyDescent="0.3">
      <c r="B69" s="142">
        <v>45274</v>
      </c>
      <c r="C69" s="139"/>
      <c r="D69" s="139"/>
      <c r="E69" s="139"/>
      <c r="F69" s="139"/>
      <c r="G69" s="139"/>
      <c r="H69" s="149"/>
      <c r="I69" s="2"/>
      <c r="J69" s="1"/>
      <c r="K69" s="1"/>
      <c r="L69" s="16"/>
    </row>
    <row r="70" spans="2:12" ht="15" thickTop="1" thickBot="1" x14ac:dyDescent="0.3">
      <c r="B70" s="142">
        <v>45275</v>
      </c>
      <c r="C70" s="139"/>
      <c r="D70" s="139"/>
      <c r="E70" s="139"/>
      <c r="F70" s="139"/>
      <c r="G70" s="139"/>
      <c r="H70" s="149"/>
      <c r="I70" s="2"/>
      <c r="J70" s="1"/>
      <c r="K70" s="1"/>
      <c r="L70" s="16"/>
    </row>
    <row r="71" spans="2:12" ht="15" thickTop="1" thickBot="1" x14ac:dyDescent="0.3">
      <c r="B71" s="142">
        <v>45276</v>
      </c>
      <c r="C71" s="139"/>
      <c r="D71" s="139"/>
      <c r="E71" s="139"/>
      <c r="F71" s="139"/>
      <c r="G71" s="139"/>
      <c r="H71" s="149"/>
      <c r="I71" s="2"/>
      <c r="J71" s="1"/>
      <c r="K71" s="1"/>
      <c r="L71" s="16"/>
    </row>
    <row r="72" spans="2:12" ht="15" thickTop="1" thickBot="1" x14ac:dyDescent="0.3">
      <c r="B72" s="142">
        <v>45277</v>
      </c>
      <c r="C72" s="139"/>
      <c r="D72" s="139"/>
      <c r="E72" s="139"/>
      <c r="F72" s="139"/>
      <c r="G72" s="139"/>
      <c r="H72" s="149"/>
      <c r="I72" s="2"/>
      <c r="J72" s="1"/>
      <c r="K72" s="1"/>
      <c r="L72" s="16"/>
    </row>
    <row r="73" spans="2:12" ht="15" thickTop="1" thickBot="1" x14ac:dyDescent="0.3">
      <c r="B73" s="142">
        <v>45278</v>
      </c>
      <c r="C73" s="139"/>
      <c r="D73" s="139"/>
      <c r="E73" s="139"/>
      <c r="F73" s="139"/>
      <c r="G73" s="139"/>
      <c r="H73" s="149"/>
      <c r="I73" s="2"/>
      <c r="J73" s="1"/>
      <c r="K73" s="1"/>
      <c r="L73" s="16"/>
    </row>
    <row r="74" spans="2:12" ht="15" thickTop="1" thickBot="1" x14ac:dyDescent="0.3">
      <c r="B74" s="142">
        <v>45279</v>
      </c>
      <c r="C74" s="139"/>
      <c r="D74" s="139"/>
      <c r="E74" s="139"/>
      <c r="F74" s="139"/>
      <c r="G74" s="139"/>
      <c r="H74" s="149"/>
      <c r="I74" s="2"/>
      <c r="J74" s="1"/>
      <c r="K74" s="1"/>
      <c r="L74" s="16"/>
    </row>
    <row r="75" spans="2:12" ht="15" thickTop="1" thickBot="1" x14ac:dyDescent="0.3">
      <c r="B75" s="142">
        <v>45280</v>
      </c>
      <c r="C75" s="139"/>
      <c r="D75" s="139"/>
      <c r="E75" s="139"/>
      <c r="F75" s="139"/>
      <c r="G75" s="139"/>
      <c r="H75" s="149"/>
      <c r="I75" s="2"/>
      <c r="J75" s="1"/>
      <c r="K75" s="1"/>
      <c r="L75" s="16"/>
    </row>
    <row r="76" spans="2:12" ht="15" thickTop="1" thickBot="1" x14ac:dyDescent="0.3">
      <c r="B76" s="142">
        <v>45281</v>
      </c>
      <c r="C76" s="139"/>
      <c r="D76" s="139"/>
      <c r="E76" s="139"/>
      <c r="F76" s="139"/>
      <c r="G76" s="139"/>
      <c r="H76" s="149"/>
      <c r="I76" s="2"/>
      <c r="J76" s="1"/>
      <c r="K76" s="1"/>
      <c r="L76" s="16"/>
    </row>
    <row r="77" spans="2:12" ht="15" thickTop="1" thickBot="1" x14ac:dyDescent="0.3">
      <c r="B77" s="142">
        <v>45282</v>
      </c>
      <c r="C77" s="139"/>
      <c r="D77" s="139"/>
      <c r="E77" s="139"/>
      <c r="F77" s="139"/>
      <c r="G77" s="139"/>
      <c r="H77" s="149"/>
      <c r="I77" s="2"/>
      <c r="J77" s="1"/>
      <c r="K77" s="1"/>
      <c r="L77" s="16"/>
    </row>
    <row r="78" spans="2:12" ht="15" thickTop="1" thickBot="1" x14ac:dyDescent="0.3">
      <c r="B78" s="142">
        <v>45283</v>
      </c>
      <c r="C78" s="139"/>
      <c r="D78" s="139"/>
      <c r="E78" s="139"/>
      <c r="F78" s="139"/>
      <c r="G78" s="139"/>
      <c r="H78" s="149"/>
      <c r="I78" s="2"/>
      <c r="J78" s="1"/>
      <c r="K78" s="1"/>
      <c r="L78" s="16"/>
    </row>
    <row r="79" spans="2:12" ht="15" thickTop="1" thickBot="1" x14ac:dyDescent="0.3">
      <c r="B79" s="142">
        <v>45284</v>
      </c>
      <c r="C79" s="139"/>
      <c r="D79" s="139"/>
      <c r="E79" s="139"/>
      <c r="F79" s="139"/>
      <c r="G79" s="139"/>
      <c r="H79" s="149"/>
      <c r="I79" s="2"/>
      <c r="J79" s="1"/>
      <c r="K79" s="1"/>
      <c r="L79" s="16"/>
    </row>
    <row r="80" spans="2:12" ht="15" thickTop="1" thickBot="1" x14ac:dyDescent="0.3">
      <c r="B80" s="142">
        <v>45285</v>
      </c>
      <c r="C80" s="139"/>
      <c r="D80" s="139"/>
      <c r="E80" s="139"/>
      <c r="F80" s="139"/>
      <c r="G80" s="139"/>
      <c r="H80" s="149"/>
      <c r="I80" s="2"/>
      <c r="J80" s="1"/>
      <c r="K80" s="1"/>
      <c r="L80" s="16"/>
    </row>
    <row r="81" spans="2:12" ht="15" thickTop="1" thickBot="1" x14ac:dyDescent="0.3">
      <c r="B81" s="142">
        <v>45286</v>
      </c>
      <c r="C81" s="139"/>
      <c r="D81" s="139"/>
      <c r="E81" s="139"/>
      <c r="F81" s="139"/>
      <c r="G81" s="139"/>
      <c r="H81" s="149"/>
      <c r="I81" s="2"/>
      <c r="J81" s="1"/>
      <c r="K81" s="1"/>
      <c r="L81" s="16"/>
    </row>
    <row r="82" spans="2:12" ht="15" thickTop="1" thickBot="1" x14ac:dyDescent="0.3">
      <c r="B82" s="142">
        <v>45287</v>
      </c>
      <c r="C82" s="139"/>
      <c r="D82" s="139"/>
      <c r="E82" s="139"/>
      <c r="F82" s="139"/>
      <c r="G82" s="139"/>
      <c r="H82" s="149"/>
      <c r="I82" s="2"/>
      <c r="J82" s="1"/>
      <c r="K82" s="1"/>
      <c r="L82" s="16"/>
    </row>
    <row r="83" spans="2:12" ht="15" thickTop="1" thickBot="1" x14ac:dyDescent="0.3">
      <c r="B83" s="142">
        <v>45288</v>
      </c>
      <c r="C83" s="139"/>
      <c r="D83" s="139"/>
      <c r="E83" s="139"/>
      <c r="F83" s="139"/>
      <c r="G83" s="139"/>
      <c r="H83" s="149"/>
      <c r="I83" s="2"/>
      <c r="J83" s="1"/>
      <c r="K83" s="1"/>
      <c r="L83" s="16"/>
    </row>
    <row r="84" spans="2:12" ht="15" thickTop="1" thickBot="1" x14ac:dyDescent="0.3">
      <c r="B84" s="142">
        <v>45289</v>
      </c>
      <c r="C84" s="139"/>
      <c r="D84" s="139"/>
      <c r="E84" s="139"/>
      <c r="F84" s="139"/>
      <c r="G84" s="139"/>
      <c r="H84" s="149"/>
      <c r="I84" s="2"/>
      <c r="J84" s="1"/>
      <c r="K84" s="1"/>
      <c r="L84" s="16"/>
    </row>
    <row r="85" spans="2:12" ht="15" thickTop="1" thickBot="1" x14ac:dyDescent="0.3">
      <c r="B85" s="142">
        <v>45290</v>
      </c>
      <c r="C85" s="139"/>
      <c r="D85" s="139"/>
      <c r="E85" s="139"/>
      <c r="F85" s="139"/>
      <c r="G85" s="139"/>
      <c r="H85" s="149"/>
      <c r="I85" s="2"/>
      <c r="J85" s="1"/>
      <c r="K85" s="1"/>
      <c r="L85" s="16"/>
    </row>
    <row r="86" spans="2:12" ht="15" thickTop="1" thickBot="1" x14ac:dyDescent="0.3">
      <c r="B86" s="142">
        <v>45291</v>
      </c>
      <c r="C86" s="139"/>
      <c r="D86" s="139"/>
      <c r="E86" s="139"/>
      <c r="F86" s="139"/>
      <c r="G86" s="139"/>
      <c r="H86" s="149"/>
      <c r="I86" s="2"/>
      <c r="J86" s="1"/>
      <c r="K86" s="1"/>
      <c r="L86" s="16"/>
    </row>
    <row r="87" spans="2:12" ht="15" thickTop="1" thickBot="1" x14ac:dyDescent="0.3">
      <c r="B87" s="142">
        <v>45292</v>
      </c>
      <c r="C87" s="139"/>
      <c r="D87" s="139"/>
      <c r="E87" s="139"/>
      <c r="F87" s="139"/>
      <c r="G87" s="139"/>
      <c r="H87" s="149"/>
      <c r="I87" s="2"/>
      <c r="J87" s="1"/>
      <c r="K87" s="1"/>
      <c r="L87" s="16"/>
    </row>
    <row r="88" spans="2:12" ht="15" thickTop="1" thickBot="1" x14ac:dyDescent="0.3">
      <c r="B88" s="142">
        <v>45293</v>
      </c>
      <c r="C88" s="139"/>
      <c r="D88" s="139"/>
      <c r="E88" s="139"/>
      <c r="F88" s="139"/>
      <c r="G88" s="139"/>
      <c r="H88" s="149"/>
      <c r="I88" s="2"/>
      <c r="J88" s="1"/>
      <c r="K88" s="1"/>
      <c r="L88" s="16"/>
    </row>
    <row r="89" spans="2:12" ht="15" thickTop="1" thickBot="1" x14ac:dyDescent="0.3">
      <c r="B89" s="142">
        <v>45294</v>
      </c>
      <c r="C89" s="139"/>
      <c r="D89" s="139"/>
      <c r="E89" s="139"/>
      <c r="F89" s="139"/>
      <c r="G89" s="139"/>
      <c r="H89" s="149"/>
      <c r="I89" s="2"/>
      <c r="J89" s="1"/>
      <c r="K89" s="1"/>
      <c r="L89" s="16"/>
    </row>
    <row r="90" spans="2:12" ht="15" thickTop="1" thickBot="1" x14ac:dyDescent="0.3">
      <c r="B90" s="142">
        <v>45295</v>
      </c>
      <c r="C90" s="139"/>
      <c r="D90" s="139"/>
      <c r="E90" s="139"/>
      <c r="F90" s="139"/>
      <c r="G90" s="139"/>
      <c r="H90" s="149"/>
      <c r="I90" s="2"/>
      <c r="J90" s="1"/>
      <c r="K90" s="1"/>
      <c r="L90" s="16"/>
    </row>
    <row r="91" spans="2:12" ht="15" thickTop="1" thickBot="1" x14ac:dyDescent="0.3">
      <c r="B91" s="142">
        <v>45296</v>
      </c>
      <c r="C91" s="139"/>
      <c r="D91" s="139"/>
      <c r="E91" s="139"/>
      <c r="F91" s="139"/>
      <c r="G91" s="139"/>
      <c r="H91" s="149"/>
      <c r="I91" s="2"/>
      <c r="J91" s="1"/>
      <c r="K91" s="1"/>
      <c r="L91" s="16"/>
    </row>
    <row r="92" spans="2:12" ht="15" thickTop="1" thickBot="1" x14ac:dyDescent="0.3">
      <c r="B92" s="142">
        <v>45297</v>
      </c>
      <c r="C92" s="139"/>
      <c r="D92" s="139"/>
      <c r="E92" s="139"/>
      <c r="F92" s="139"/>
      <c r="G92" s="139"/>
      <c r="H92" s="149"/>
      <c r="I92" s="2"/>
      <c r="J92" s="1"/>
      <c r="K92" s="1"/>
      <c r="L92" s="16"/>
    </row>
    <row r="93" spans="2:12" ht="15" thickTop="1" thickBot="1" x14ac:dyDescent="0.3">
      <c r="B93" s="142">
        <v>45298</v>
      </c>
      <c r="C93" s="139"/>
      <c r="D93" s="139"/>
      <c r="E93" s="139"/>
      <c r="F93" s="139"/>
      <c r="G93" s="139"/>
      <c r="H93" s="149"/>
      <c r="I93" s="2"/>
      <c r="J93" s="1"/>
      <c r="K93" s="1"/>
      <c r="L93" s="16"/>
    </row>
    <row r="94" spans="2:12" ht="15" thickTop="1" thickBot="1" x14ac:dyDescent="0.3">
      <c r="B94" s="142">
        <v>45299</v>
      </c>
      <c r="C94" s="139"/>
      <c r="D94" s="139"/>
      <c r="E94" s="139"/>
      <c r="F94" s="139"/>
      <c r="G94" s="139"/>
      <c r="H94" s="149"/>
      <c r="I94" s="2"/>
      <c r="J94" s="1"/>
      <c r="K94" s="1"/>
      <c r="L94" s="16"/>
    </row>
    <row r="95" spans="2:12" ht="15" thickTop="1" thickBot="1" x14ac:dyDescent="0.3">
      <c r="B95" s="142">
        <v>45300</v>
      </c>
      <c r="C95" s="139"/>
      <c r="D95" s="139"/>
      <c r="E95" s="139"/>
      <c r="F95" s="139"/>
      <c r="G95" s="139"/>
      <c r="H95" s="149"/>
      <c r="I95" s="2"/>
      <c r="J95" s="1"/>
      <c r="K95" s="1"/>
      <c r="L95" s="16"/>
    </row>
    <row r="96" spans="2:12" ht="15" thickTop="1" thickBot="1" x14ac:dyDescent="0.3">
      <c r="B96" s="142">
        <v>45301</v>
      </c>
      <c r="C96" s="139"/>
      <c r="D96" s="139"/>
      <c r="E96" s="139"/>
      <c r="F96" s="139"/>
      <c r="G96" s="139"/>
      <c r="H96" s="149"/>
      <c r="I96" s="2"/>
      <c r="J96" s="1"/>
      <c r="K96" s="1"/>
      <c r="L96" s="16"/>
    </row>
    <row r="97" spans="2:12" ht="15" thickTop="1" thickBot="1" x14ac:dyDescent="0.3">
      <c r="B97" s="142">
        <v>45302</v>
      </c>
      <c r="C97" s="139"/>
      <c r="D97" s="139"/>
      <c r="E97" s="139"/>
      <c r="F97" s="139"/>
      <c r="G97" s="139"/>
      <c r="H97" s="149"/>
      <c r="I97" s="2"/>
      <c r="J97" s="1"/>
      <c r="K97" s="1"/>
      <c r="L97" s="16"/>
    </row>
    <row r="98" spans="2:12" ht="15" thickTop="1" thickBot="1" x14ac:dyDescent="0.3">
      <c r="B98" s="142">
        <v>45303</v>
      </c>
      <c r="C98" s="139"/>
      <c r="D98" s="139"/>
      <c r="E98" s="139"/>
      <c r="F98" s="139"/>
      <c r="G98" s="139"/>
      <c r="H98" s="149"/>
      <c r="I98" s="2"/>
      <c r="J98" s="1"/>
      <c r="K98" s="1"/>
      <c r="L98" s="16"/>
    </row>
    <row r="99" spans="2:12" ht="15" thickTop="1" thickBot="1" x14ac:dyDescent="0.3">
      <c r="B99" s="142">
        <v>45304</v>
      </c>
      <c r="C99" s="139"/>
      <c r="D99" s="139"/>
      <c r="E99" s="139"/>
      <c r="F99" s="139"/>
      <c r="G99" s="139"/>
      <c r="H99" s="149"/>
      <c r="I99" s="2"/>
      <c r="J99" s="1"/>
      <c r="K99" s="1"/>
      <c r="L99" s="16"/>
    </row>
    <row r="100" spans="2:12" ht="15" thickTop="1" thickBot="1" x14ac:dyDescent="0.3">
      <c r="B100" s="142">
        <v>45305</v>
      </c>
      <c r="C100" s="139"/>
      <c r="D100" s="139"/>
      <c r="E100" s="139"/>
      <c r="F100" s="139"/>
      <c r="G100" s="139"/>
      <c r="H100" s="149"/>
      <c r="I100" s="2"/>
      <c r="J100" s="1"/>
      <c r="K100" s="1"/>
      <c r="L100" s="16"/>
    </row>
    <row r="101" spans="2:12" ht="15" thickTop="1" thickBot="1" x14ac:dyDescent="0.3">
      <c r="B101" s="142">
        <v>45306</v>
      </c>
      <c r="C101" s="139"/>
      <c r="D101" s="139"/>
      <c r="E101" s="139"/>
      <c r="F101" s="139"/>
      <c r="G101" s="139"/>
      <c r="H101" s="149"/>
      <c r="I101" s="2"/>
      <c r="J101" s="1"/>
      <c r="K101" s="1"/>
      <c r="L101" s="16"/>
    </row>
    <row r="102" spans="2:12" ht="15" thickTop="1" thickBot="1" x14ac:dyDescent="0.3">
      <c r="B102" s="142">
        <v>45307</v>
      </c>
      <c r="C102" s="139"/>
      <c r="D102" s="139"/>
      <c r="E102" s="139"/>
      <c r="F102" s="139"/>
      <c r="G102" s="139"/>
      <c r="H102" s="149"/>
      <c r="I102" s="2"/>
      <c r="J102" s="1"/>
      <c r="K102" s="1"/>
      <c r="L102" s="16"/>
    </row>
    <row r="103" spans="2:12" ht="15" thickTop="1" thickBot="1" x14ac:dyDescent="0.3">
      <c r="B103" s="142">
        <v>45308</v>
      </c>
      <c r="C103" s="139"/>
      <c r="D103" s="139"/>
      <c r="E103" s="139"/>
      <c r="F103" s="139"/>
      <c r="G103" s="139"/>
      <c r="H103" s="149"/>
      <c r="I103" s="2"/>
      <c r="J103" s="1"/>
      <c r="K103" s="1"/>
      <c r="L103" s="16"/>
    </row>
    <row r="104" spans="2:12" ht="15" thickTop="1" thickBot="1" x14ac:dyDescent="0.3">
      <c r="B104" s="142">
        <v>45309</v>
      </c>
      <c r="C104" s="139"/>
      <c r="D104" s="139"/>
      <c r="E104" s="139"/>
      <c r="F104" s="139"/>
      <c r="G104" s="139"/>
      <c r="H104" s="149"/>
      <c r="I104" s="2"/>
      <c r="J104" s="1"/>
      <c r="K104" s="1"/>
      <c r="L104" s="16"/>
    </row>
    <row r="105" spans="2:12" ht="15" thickTop="1" thickBot="1" x14ac:dyDescent="0.3">
      <c r="B105" s="142">
        <v>45310</v>
      </c>
      <c r="C105" s="139"/>
      <c r="D105" s="139"/>
      <c r="E105" s="139"/>
      <c r="F105" s="139"/>
      <c r="G105" s="139"/>
      <c r="H105" s="149"/>
      <c r="I105" s="2"/>
      <c r="J105" s="1"/>
      <c r="K105" s="1"/>
      <c r="L105" s="16"/>
    </row>
    <row r="106" spans="2:12" ht="15" thickTop="1" thickBot="1" x14ac:dyDescent="0.3">
      <c r="B106" s="142">
        <v>45311</v>
      </c>
      <c r="C106" s="139"/>
      <c r="D106" s="139"/>
      <c r="E106" s="139"/>
      <c r="F106" s="139"/>
      <c r="G106" s="139"/>
      <c r="H106" s="149"/>
      <c r="I106" s="2"/>
      <c r="J106" s="1"/>
      <c r="K106" s="1"/>
      <c r="L106" s="16"/>
    </row>
    <row r="107" spans="2:12" ht="15" thickTop="1" thickBot="1" x14ac:dyDescent="0.3">
      <c r="B107" s="142">
        <v>45312</v>
      </c>
      <c r="C107" s="139"/>
      <c r="D107" s="139"/>
      <c r="E107" s="139"/>
      <c r="F107" s="139"/>
      <c r="G107" s="139"/>
      <c r="H107" s="149"/>
      <c r="I107" s="2"/>
      <c r="J107" s="1"/>
      <c r="K107" s="1"/>
      <c r="L107" s="16"/>
    </row>
    <row r="108" spans="2:12" ht="15" thickTop="1" thickBot="1" x14ac:dyDescent="0.3">
      <c r="B108" s="142">
        <v>45313</v>
      </c>
      <c r="C108" s="139"/>
      <c r="D108" s="139"/>
      <c r="E108" s="139"/>
      <c r="F108" s="139"/>
      <c r="G108" s="139"/>
      <c r="H108" s="149"/>
      <c r="I108" s="2"/>
      <c r="J108" s="1"/>
      <c r="K108" s="1"/>
      <c r="L108" s="16"/>
    </row>
    <row r="109" spans="2:12" ht="15" thickTop="1" thickBot="1" x14ac:dyDescent="0.3">
      <c r="B109" s="142">
        <v>45314</v>
      </c>
      <c r="C109" s="139"/>
      <c r="D109" s="139"/>
      <c r="E109" s="139"/>
      <c r="F109" s="139"/>
      <c r="G109" s="139"/>
      <c r="H109" s="149"/>
      <c r="I109" s="2"/>
      <c r="J109" s="1"/>
      <c r="K109" s="1"/>
      <c r="L109" s="16"/>
    </row>
    <row r="110" spans="2:12" ht="15" thickTop="1" thickBot="1" x14ac:dyDescent="0.3">
      <c r="B110" s="142">
        <v>45315</v>
      </c>
      <c r="C110" s="139"/>
      <c r="D110" s="139"/>
      <c r="E110" s="139"/>
      <c r="F110" s="139"/>
      <c r="G110" s="139"/>
      <c r="H110" s="149"/>
      <c r="I110" s="2"/>
      <c r="J110" s="1"/>
      <c r="K110" s="1"/>
      <c r="L110" s="16"/>
    </row>
    <row r="111" spans="2:12" ht="15" thickTop="1" thickBot="1" x14ac:dyDescent="0.3">
      <c r="B111" s="142">
        <v>45316</v>
      </c>
      <c r="C111" s="139"/>
      <c r="D111" s="139"/>
      <c r="E111" s="139"/>
      <c r="F111" s="139"/>
      <c r="G111" s="139"/>
      <c r="H111" s="149"/>
      <c r="I111" s="2"/>
      <c r="J111" s="1"/>
      <c r="K111" s="1"/>
      <c r="L111" s="16"/>
    </row>
    <row r="112" spans="2:12" ht="15" thickTop="1" thickBot="1" x14ac:dyDescent="0.3">
      <c r="B112" s="142">
        <v>45317</v>
      </c>
      <c r="C112" s="139"/>
      <c r="D112" s="139"/>
      <c r="E112" s="139"/>
      <c r="F112" s="139"/>
      <c r="G112" s="139"/>
      <c r="H112" s="149"/>
      <c r="I112" s="2"/>
      <c r="J112" s="1"/>
      <c r="K112" s="1"/>
      <c r="L112" s="16"/>
    </row>
    <row r="113" spans="2:12" ht="15" thickTop="1" thickBot="1" x14ac:dyDescent="0.3">
      <c r="B113" s="142">
        <v>45318</v>
      </c>
      <c r="C113" s="139"/>
      <c r="D113" s="139"/>
      <c r="E113" s="139"/>
      <c r="F113" s="139"/>
      <c r="G113" s="139"/>
      <c r="H113" s="149"/>
      <c r="I113" s="1"/>
      <c r="J113" s="14"/>
      <c r="K113" s="2"/>
      <c r="L113" s="16"/>
    </row>
    <row r="114" spans="2:12" ht="15" thickTop="1" thickBot="1" x14ac:dyDescent="0.3">
      <c r="B114" s="142">
        <v>45319</v>
      </c>
      <c r="C114" s="139"/>
      <c r="D114" s="139"/>
      <c r="E114" s="139"/>
      <c r="F114" s="139"/>
      <c r="G114" s="139"/>
      <c r="H114" s="149"/>
      <c r="I114" s="1"/>
      <c r="J114" s="14"/>
      <c r="K114" s="2"/>
      <c r="L114" s="16"/>
    </row>
    <row r="115" spans="2:12" ht="15" thickTop="1" thickBot="1" x14ac:dyDescent="0.3">
      <c r="B115" s="142">
        <v>45320</v>
      </c>
      <c r="C115" s="139"/>
      <c r="D115" s="139"/>
      <c r="E115" s="139"/>
      <c r="F115" s="139"/>
      <c r="G115" s="139"/>
      <c r="H115" s="149"/>
      <c r="I115" s="1"/>
      <c r="J115" s="14"/>
      <c r="K115" s="2"/>
      <c r="L115" s="16"/>
    </row>
    <row r="116" spans="2:12" ht="15" thickTop="1" thickBot="1" x14ac:dyDescent="0.3">
      <c r="B116" s="142">
        <v>45321</v>
      </c>
      <c r="C116" s="139"/>
      <c r="D116" s="139"/>
      <c r="E116" s="139"/>
      <c r="F116" s="139"/>
      <c r="G116" s="139"/>
      <c r="H116" s="149"/>
      <c r="I116" s="1"/>
      <c r="J116" s="14"/>
      <c r="K116" s="2"/>
      <c r="L116" s="16"/>
    </row>
    <row r="117" spans="2:12" ht="13.8" thickTop="1" x14ac:dyDescent="0.25">
      <c r="D117" s="1"/>
      <c r="E117" s="1"/>
      <c r="F117" s="1"/>
      <c r="G117" s="10"/>
      <c r="H117" s="14"/>
      <c r="I117" s="1"/>
      <c r="J117" s="14"/>
      <c r="K117" s="140"/>
      <c r="L117" s="16"/>
    </row>
  </sheetData>
  <mergeCells count="1">
    <mergeCell ref="B4:H5"/>
  </mergeCells>
  <conditionalFormatting sqref="H7:H116">
    <cfRule type="containsText" dxfId="77" priority="1" operator="containsText" text="לא הושלם">
      <formula>NOT(ISERROR(SEARCH("לא הושלם",H7)))</formula>
    </cfRule>
    <cfRule type="containsText" dxfId="76" priority="2" operator="containsText" text="הושלם">
      <formula>NOT(ISERROR(SEARCH("הושלם",H7)))</formula>
    </cfRule>
    <cfRule type="containsText" dxfId="75" priority="3" operator="containsText" text="לא הושלם">
      <formula>NOT(ISERROR(SEARCH("לא הושלם",H7)))</formula>
    </cfRule>
  </conditionalFormatting>
  <conditionalFormatting sqref="S3 W3">
    <cfRule type="cellIs" dxfId="72" priority="11" stopIfTrue="1" operator="equal">
      <formula>"לא פעיל"</formula>
    </cfRule>
  </conditionalFormatting>
  <dataValidations count="1">
    <dataValidation showDropDown="1" showInputMessage="1" showErrorMessage="1" sqref="B4" xr:uid="{F66E8DB3-70AE-431B-BAB9-AB88D2612B3B}"/>
  </dataValidations>
  <hyperlinks>
    <hyperlink ref="E2" location="Dashboard!A1" display="חזרה לעץ מדדים" xr:uid="{632973E6-4BAC-4168-B4FB-A0333A14BF34}"/>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EA1A858C-E573-4B32-8828-B38F6DBEBE65}">
            <xm:f>NOT(ISERROR(SEARCH(#REF!,H7)))</xm:f>
            <xm:f>#REF!</xm:f>
            <x14:dxf>
              <fill>
                <patternFill>
                  <bgColor rgb="FF00B050"/>
                </patternFill>
              </fill>
            </x14:dxf>
          </x14:cfRule>
          <x14:cfRule type="containsText" priority="5" operator="containsText" id="{0546FFAC-D2C2-4491-8601-DC1D5BDD8EC3}">
            <xm:f>NOT(ISERROR(SEARCH(#REF!,H7)))</xm:f>
            <xm:f>#REF!</xm:f>
            <x14:dxf>
              <fill>
                <patternFill>
                  <bgColor theme="9"/>
                </patternFill>
              </fill>
            </x14:dxf>
          </x14:cfRule>
          <xm:sqref>H7:H116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79E2433-F619-4591-B747-56AD9AD39679}">
          <x14:formula1>
            <xm:f>Dashboard!$A$7:$A$8</xm:f>
          </x14:formula1>
          <xm:sqref>H7:H116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DBD3-315F-4EA4-97AA-FA896F36A107}">
  <sheetPr codeName="Sheet39">
    <tabColor theme="8" tint="-0.249977111117893"/>
  </sheetPr>
  <dimension ref="A1:V118"/>
  <sheetViews>
    <sheetView showGridLines="0" rightToLeft="1" workbookViewId="0">
      <selection activeCell="B2" sqref="B2:F2"/>
    </sheetView>
  </sheetViews>
  <sheetFormatPr defaultColWidth="8.69921875" defaultRowHeight="13.2" x14ac:dyDescent="0.25"/>
  <cols>
    <col min="1" max="1" width="6.5" style="14" customWidth="1"/>
    <col min="2" max="3" width="17.19921875" style="1" customWidth="1"/>
    <col min="4" max="4" width="17.19921875" style="10" customWidth="1"/>
    <col min="5" max="5" width="17.19921875" style="14" customWidth="1"/>
    <col min="6" max="6" width="17" style="1" customWidth="1"/>
    <col min="7" max="7" width="5.3984375" style="10" customWidth="1"/>
    <col min="8" max="8" width="16.19921875" style="2" customWidth="1"/>
    <col min="9" max="9" width="15.796875" style="16" customWidth="1"/>
    <col min="10" max="10" width="15.3984375" style="15" customWidth="1"/>
    <col min="11" max="11" width="7.5" style="1" customWidth="1"/>
    <col min="12" max="12" width="7.59765625" style="1" customWidth="1"/>
    <col min="13" max="13" width="11" style="1" customWidth="1"/>
    <col min="14" max="14" width="9.8984375" style="1" customWidth="1"/>
    <col min="15" max="15" width="15.5" style="1" customWidth="1"/>
    <col min="16" max="16" width="14.8984375" style="1" customWidth="1"/>
    <col min="17" max="17" width="11.8984375" style="1" customWidth="1"/>
    <col min="18" max="18" width="5.8984375" style="1" customWidth="1"/>
    <col min="19" max="20" width="6.8984375" style="1" customWidth="1"/>
    <col min="21" max="21" width="5.59765625" style="1" customWidth="1"/>
    <col min="22" max="22" width="7.69921875" style="1" customWidth="1"/>
    <col min="23" max="16384" width="8.69921875" style="1"/>
  </cols>
  <sheetData>
    <row r="1" spans="1:22" ht="15.75" customHeight="1" x14ac:dyDescent="0.3">
      <c r="B1" s="14"/>
      <c r="C1" s="330"/>
      <c r="D1" s="330"/>
      <c r="E1" s="330"/>
      <c r="F1" s="330"/>
      <c r="G1" s="330"/>
      <c r="H1" s="330"/>
      <c r="M1" s="6"/>
      <c r="P1" s="19"/>
      <c r="R1" s="11"/>
    </row>
    <row r="2" spans="1:22" ht="17.25" customHeight="1" x14ac:dyDescent="0.4">
      <c r="B2" s="329" t="s">
        <v>1</v>
      </c>
      <c r="C2" s="329"/>
      <c r="D2" s="329"/>
      <c r="E2" s="329"/>
      <c r="F2" s="329"/>
      <c r="G2" s="37"/>
      <c r="H2" s="37"/>
      <c r="N2" s="21"/>
      <c r="R2" s="2"/>
      <c r="T2" s="8"/>
    </row>
    <row r="3" spans="1:22" ht="16.2" customHeight="1" thickBot="1" x14ac:dyDescent="0.3">
      <c r="H3" s="12"/>
      <c r="I3" s="208"/>
      <c r="J3" s="216"/>
      <c r="K3" s="52"/>
      <c r="L3" s="52"/>
      <c r="N3" s="34"/>
      <c r="R3" s="44"/>
      <c r="S3" s="27"/>
      <c r="T3" s="27"/>
      <c r="U3" s="3"/>
      <c r="V3" s="3"/>
    </row>
    <row r="4" spans="1:22" ht="43.5" customHeight="1" x14ac:dyDescent="0.2">
      <c r="A4" s="42"/>
      <c r="B4" s="360" t="s">
        <v>231</v>
      </c>
      <c r="C4" s="361"/>
      <c r="D4" s="361"/>
      <c r="E4" s="361"/>
      <c r="F4" s="362"/>
      <c r="G4" s="1"/>
      <c r="H4" s="217"/>
      <c r="I4" s="218"/>
      <c r="J4" s="1"/>
    </row>
    <row r="5" spans="1:22" ht="21.75" customHeight="1" thickBot="1" x14ac:dyDescent="0.25">
      <c r="A5" s="1"/>
      <c r="B5" s="363"/>
      <c r="C5" s="364"/>
      <c r="D5" s="364"/>
      <c r="E5" s="364"/>
      <c r="F5" s="365"/>
      <c r="G5" s="1"/>
      <c r="H5" s="219"/>
      <c r="I5" s="218"/>
      <c r="J5" s="1"/>
    </row>
    <row r="6" spans="1:22" ht="21.75" customHeight="1" thickBot="1" x14ac:dyDescent="0.3">
      <c r="D6" s="1"/>
      <c r="E6" s="10"/>
      <c r="F6" s="2"/>
      <c r="G6" s="16"/>
      <c r="H6" s="15"/>
      <c r="I6" s="1"/>
      <c r="J6" s="1"/>
    </row>
    <row r="7" spans="1:22" ht="42" customHeight="1" thickTop="1" thickBot="1" x14ac:dyDescent="0.25">
      <c r="B7" s="138" t="s">
        <v>140</v>
      </c>
      <c r="C7" s="138" t="s">
        <v>151</v>
      </c>
      <c r="D7" s="127" t="s">
        <v>148</v>
      </c>
      <c r="E7" s="127" t="s">
        <v>152</v>
      </c>
      <c r="F7" s="129" t="s">
        <v>141</v>
      </c>
      <c r="G7" s="1"/>
      <c r="H7" s="161" t="s">
        <v>206</v>
      </c>
      <c r="I7" s="159" t="s">
        <v>207</v>
      </c>
      <c r="J7" s="222" t="s">
        <v>247</v>
      </c>
    </row>
    <row r="8" spans="1:22" ht="24" customHeight="1" thickTop="1" thickBot="1" x14ac:dyDescent="0.25">
      <c r="B8" s="142">
        <v>45214</v>
      </c>
      <c r="C8" s="142"/>
      <c r="D8" s="139"/>
      <c r="E8" s="139"/>
      <c r="F8" s="148" t="s">
        <v>205</v>
      </c>
      <c r="G8" s="1"/>
      <c r="H8" s="162">
        <f>COUNTIF(F8:F116,"לא הושלם")</f>
        <v>0</v>
      </c>
      <c r="I8" s="160">
        <f>COUNTIF(F8:F116,"הושלם")</f>
        <v>5</v>
      </c>
      <c r="J8" s="221">
        <f>H8+I8</f>
        <v>5</v>
      </c>
    </row>
    <row r="9" spans="1:22" ht="15" thickTop="1" thickBot="1" x14ac:dyDescent="0.3">
      <c r="B9" s="142">
        <v>45215</v>
      </c>
      <c r="C9" s="142"/>
      <c r="D9" s="139"/>
      <c r="E9" s="139"/>
      <c r="F9" s="148" t="s">
        <v>205</v>
      </c>
      <c r="G9" s="1"/>
      <c r="H9" s="15"/>
      <c r="I9" s="1"/>
      <c r="J9" s="1"/>
    </row>
    <row r="10" spans="1:22" ht="15" thickTop="1" thickBot="1" x14ac:dyDescent="0.25">
      <c r="B10" s="142">
        <v>45215</v>
      </c>
      <c r="C10" s="142"/>
      <c r="D10" s="139"/>
      <c r="E10" s="139"/>
      <c r="F10" s="148" t="s">
        <v>205</v>
      </c>
      <c r="G10" s="1"/>
      <c r="H10" s="168" t="s">
        <v>146</v>
      </c>
      <c r="I10" s="180">
        <f>I8/SUM(H8:I8)</f>
        <v>1</v>
      </c>
      <c r="J10" s="1"/>
    </row>
    <row r="11" spans="1:22" ht="15" thickTop="1" thickBot="1" x14ac:dyDescent="0.3">
      <c r="B11" s="142">
        <v>45216</v>
      </c>
      <c r="C11" s="142"/>
      <c r="D11" s="139"/>
      <c r="E11" s="139"/>
      <c r="F11" s="148" t="s">
        <v>205</v>
      </c>
      <c r="G11" s="1"/>
      <c r="H11" s="1"/>
      <c r="I11" s="1"/>
      <c r="J11" s="1"/>
      <c r="K11" s="16"/>
    </row>
    <row r="12" spans="1:22" ht="15" thickTop="1" thickBot="1" x14ac:dyDescent="0.3">
      <c r="B12" s="142">
        <v>45217</v>
      </c>
      <c r="C12" s="142"/>
      <c r="D12" s="139"/>
      <c r="E12" s="139"/>
      <c r="F12" s="148" t="s">
        <v>205</v>
      </c>
      <c r="G12" s="1"/>
      <c r="H12" s="153"/>
      <c r="I12" s="153"/>
      <c r="J12" s="208"/>
      <c r="K12" s="16"/>
    </row>
    <row r="13" spans="1:22" ht="15" thickTop="1" thickBot="1" x14ac:dyDescent="0.3">
      <c r="B13" s="142">
        <v>45218</v>
      </c>
      <c r="C13" s="142"/>
      <c r="D13" s="139"/>
      <c r="E13" s="139"/>
      <c r="F13" s="148"/>
      <c r="G13" s="1"/>
      <c r="H13" s="10"/>
      <c r="I13" s="153"/>
      <c r="J13" s="208"/>
      <c r="K13" s="16"/>
    </row>
    <row r="14" spans="1:22" ht="15" thickTop="1" thickBot="1" x14ac:dyDescent="0.3">
      <c r="B14" s="142">
        <v>45219</v>
      </c>
      <c r="C14" s="142"/>
      <c r="D14" s="139"/>
      <c r="E14" s="139"/>
      <c r="F14" s="148"/>
      <c r="G14" s="1"/>
      <c r="H14" s="153"/>
      <c r="I14" s="153"/>
      <c r="J14" s="208"/>
      <c r="K14" s="16"/>
    </row>
    <row r="15" spans="1:22" ht="15" thickTop="1" thickBot="1" x14ac:dyDescent="0.3">
      <c r="B15" s="142">
        <v>45220</v>
      </c>
      <c r="C15" s="142"/>
      <c r="D15" s="139"/>
      <c r="E15" s="139"/>
      <c r="F15" s="149"/>
      <c r="G15" s="1"/>
      <c r="H15" s="10"/>
      <c r="I15" s="153"/>
      <c r="J15" s="208"/>
      <c r="K15" s="16"/>
    </row>
    <row r="16" spans="1:22" ht="15" thickTop="1" thickBot="1" x14ac:dyDescent="0.3">
      <c r="B16" s="142">
        <v>45221</v>
      </c>
      <c r="C16" s="142"/>
      <c r="D16" s="139"/>
      <c r="E16" s="139"/>
      <c r="F16" s="149"/>
      <c r="G16" s="2"/>
      <c r="H16" s="1"/>
      <c r="I16" s="1"/>
      <c r="J16" s="16"/>
      <c r="K16" s="16"/>
    </row>
    <row r="17" spans="2:11" ht="15" thickTop="1" thickBot="1" x14ac:dyDescent="0.3">
      <c r="B17" s="142">
        <v>45222</v>
      </c>
      <c r="C17" s="142"/>
      <c r="D17" s="139"/>
      <c r="E17" s="139"/>
      <c r="F17" s="149"/>
      <c r="G17" s="2"/>
      <c r="H17" s="1"/>
      <c r="I17" s="1"/>
      <c r="J17" s="16"/>
      <c r="K17" s="16"/>
    </row>
    <row r="18" spans="2:11" ht="15" thickTop="1" thickBot="1" x14ac:dyDescent="0.3">
      <c r="B18" s="142">
        <v>45223</v>
      </c>
      <c r="C18" s="142"/>
      <c r="D18" s="139"/>
      <c r="E18" s="139"/>
      <c r="F18" s="149"/>
      <c r="G18" s="2"/>
      <c r="H18" s="1"/>
      <c r="I18" s="1"/>
      <c r="J18" s="16"/>
      <c r="K18" s="16"/>
    </row>
    <row r="19" spans="2:11" ht="15" thickTop="1" thickBot="1" x14ac:dyDescent="0.3">
      <c r="B19" s="142">
        <v>45224</v>
      </c>
      <c r="C19" s="142"/>
      <c r="D19" s="139"/>
      <c r="E19" s="139"/>
      <c r="F19" s="149"/>
      <c r="G19" s="2"/>
      <c r="H19" s="1"/>
      <c r="I19" s="1"/>
      <c r="J19" s="16"/>
      <c r="K19" s="16"/>
    </row>
    <row r="20" spans="2:11" ht="15" thickTop="1" thickBot="1" x14ac:dyDescent="0.3">
      <c r="B20" s="142">
        <v>45225</v>
      </c>
      <c r="C20" s="142"/>
      <c r="D20" s="139"/>
      <c r="E20" s="139"/>
      <c r="F20" s="149"/>
      <c r="G20" s="2"/>
      <c r="H20" s="1"/>
      <c r="I20" s="1"/>
      <c r="J20" s="16"/>
      <c r="K20" s="16"/>
    </row>
    <row r="21" spans="2:11" ht="15" thickTop="1" thickBot="1" x14ac:dyDescent="0.3">
      <c r="B21" s="142">
        <v>45226</v>
      </c>
      <c r="C21" s="142"/>
      <c r="D21" s="139"/>
      <c r="E21" s="139"/>
      <c r="F21" s="149"/>
      <c r="G21" s="2"/>
      <c r="H21" s="1"/>
      <c r="I21" s="1"/>
      <c r="J21" s="16"/>
      <c r="K21" s="16"/>
    </row>
    <row r="22" spans="2:11" ht="15" thickTop="1" thickBot="1" x14ac:dyDescent="0.3">
      <c r="B22" s="142">
        <v>45227</v>
      </c>
      <c r="C22" s="142"/>
      <c r="D22" s="139"/>
      <c r="E22" s="139"/>
      <c r="F22" s="149"/>
      <c r="G22" s="2"/>
      <c r="H22" s="1"/>
      <c r="I22" s="1"/>
      <c r="J22" s="16"/>
      <c r="K22" s="16"/>
    </row>
    <row r="23" spans="2:11" ht="15" thickTop="1" thickBot="1" x14ac:dyDescent="0.3">
      <c r="B23" s="142">
        <v>45228</v>
      </c>
      <c r="C23" s="142"/>
      <c r="D23" s="139"/>
      <c r="E23" s="139"/>
      <c r="F23" s="149"/>
      <c r="G23" s="2"/>
      <c r="H23" s="1"/>
      <c r="I23" s="1"/>
      <c r="J23" s="16"/>
      <c r="K23" s="16"/>
    </row>
    <row r="24" spans="2:11" ht="15" thickTop="1" thickBot="1" x14ac:dyDescent="0.3">
      <c r="B24" s="142">
        <v>45229</v>
      </c>
      <c r="C24" s="142"/>
      <c r="D24" s="139"/>
      <c r="E24" s="139"/>
      <c r="F24" s="149"/>
      <c r="G24" s="2"/>
      <c r="H24" s="1"/>
      <c r="I24" s="1"/>
      <c r="J24" s="16"/>
      <c r="K24" s="16"/>
    </row>
    <row r="25" spans="2:11" ht="15" thickTop="1" thickBot="1" x14ac:dyDescent="0.3">
      <c r="B25" s="142">
        <v>45230</v>
      </c>
      <c r="C25" s="142"/>
      <c r="D25" s="139"/>
      <c r="E25" s="139"/>
      <c r="F25" s="149"/>
      <c r="G25" s="2"/>
      <c r="H25" s="1"/>
      <c r="I25" s="1"/>
      <c r="J25" s="16"/>
      <c r="K25" s="16"/>
    </row>
    <row r="26" spans="2:11" ht="15" thickTop="1" thickBot="1" x14ac:dyDescent="0.3">
      <c r="B26" s="142">
        <v>45231</v>
      </c>
      <c r="C26" s="142"/>
      <c r="D26" s="139"/>
      <c r="E26" s="139"/>
      <c r="F26" s="149"/>
      <c r="G26" s="2"/>
      <c r="H26" s="1"/>
      <c r="I26" s="1"/>
      <c r="J26" s="16"/>
      <c r="K26" s="16"/>
    </row>
    <row r="27" spans="2:11" ht="15" thickTop="1" thickBot="1" x14ac:dyDescent="0.3">
      <c r="B27" s="142">
        <v>45232</v>
      </c>
      <c r="C27" s="142"/>
      <c r="D27" s="139"/>
      <c r="E27" s="139"/>
      <c r="F27" s="149"/>
      <c r="G27" s="2"/>
      <c r="H27" s="1"/>
      <c r="I27" s="1"/>
      <c r="J27" s="16"/>
      <c r="K27" s="16"/>
    </row>
    <row r="28" spans="2:11" ht="15" thickTop="1" thickBot="1" x14ac:dyDescent="0.3">
      <c r="B28" s="142">
        <v>45233</v>
      </c>
      <c r="C28" s="142"/>
      <c r="D28" s="139"/>
      <c r="E28" s="139"/>
      <c r="F28" s="149"/>
      <c r="G28" s="2"/>
      <c r="H28" s="1"/>
      <c r="I28" s="1"/>
      <c r="J28" s="16"/>
      <c r="K28" s="16"/>
    </row>
    <row r="29" spans="2:11" ht="15" thickTop="1" thickBot="1" x14ac:dyDescent="0.3">
      <c r="B29" s="142">
        <v>45234</v>
      </c>
      <c r="C29" s="142"/>
      <c r="D29" s="139"/>
      <c r="E29" s="139"/>
      <c r="F29" s="149"/>
      <c r="G29" s="2"/>
      <c r="H29" s="1"/>
      <c r="I29" s="1"/>
      <c r="J29" s="16"/>
      <c r="K29" s="16"/>
    </row>
    <row r="30" spans="2:11" ht="15" thickTop="1" thickBot="1" x14ac:dyDescent="0.3">
      <c r="B30" s="142">
        <v>45235</v>
      </c>
      <c r="C30" s="142"/>
      <c r="D30" s="139"/>
      <c r="E30" s="139"/>
      <c r="F30" s="149"/>
      <c r="G30" s="2"/>
      <c r="H30" s="1"/>
      <c r="I30" s="1"/>
      <c r="J30" s="16"/>
      <c r="K30" s="16"/>
    </row>
    <row r="31" spans="2:11" ht="15" thickTop="1" thickBot="1" x14ac:dyDescent="0.3">
      <c r="B31" s="142">
        <v>45236</v>
      </c>
      <c r="C31" s="142"/>
      <c r="D31" s="139"/>
      <c r="E31" s="139"/>
      <c r="F31" s="149"/>
      <c r="G31" s="2"/>
      <c r="H31" s="1"/>
      <c r="I31" s="1"/>
      <c r="J31" s="16"/>
      <c r="K31" s="16"/>
    </row>
    <row r="32" spans="2:11" ht="15" thickTop="1" thickBot="1" x14ac:dyDescent="0.3">
      <c r="B32" s="142">
        <v>45237</v>
      </c>
      <c r="C32" s="142"/>
      <c r="D32" s="139"/>
      <c r="E32" s="139"/>
      <c r="F32" s="149"/>
      <c r="G32" s="2"/>
      <c r="H32" s="1"/>
      <c r="I32" s="1"/>
      <c r="J32" s="16"/>
      <c r="K32" s="16"/>
    </row>
    <row r="33" spans="2:11" ht="15" thickTop="1" thickBot="1" x14ac:dyDescent="0.3">
      <c r="B33" s="142">
        <v>45238</v>
      </c>
      <c r="C33" s="142"/>
      <c r="D33" s="139"/>
      <c r="E33" s="139"/>
      <c r="F33" s="149"/>
      <c r="G33" s="2"/>
      <c r="H33" s="1"/>
      <c r="I33" s="1"/>
      <c r="J33" s="16"/>
      <c r="K33" s="16"/>
    </row>
    <row r="34" spans="2:11" ht="15" thickTop="1" thickBot="1" x14ac:dyDescent="0.3">
      <c r="B34" s="142">
        <v>45239</v>
      </c>
      <c r="C34" s="142"/>
      <c r="D34" s="139"/>
      <c r="E34" s="139"/>
      <c r="F34" s="149"/>
      <c r="G34" s="2"/>
      <c r="H34" s="1"/>
      <c r="I34" s="1"/>
      <c r="J34" s="16"/>
      <c r="K34" s="16"/>
    </row>
    <row r="35" spans="2:11" ht="15" thickTop="1" thickBot="1" x14ac:dyDescent="0.3">
      <c r="B35" s="142">
        <v>45240</v>
      </c>
      <c r="C35" s="142"/>
      <c r="D35" s="139"/>
      <c r="E35" s="139"/>
      <c r="F35" s="149"/>
      <c r="G35" s="2"/>
      <c r="H35" s="1"/>
      <c r="I35" s="1"/>
      <c r="J35" s="16"/>
      <c r="K35" s="16"/>
    </row>
    <row r="36" spans="2:11" ht="15" thickTop="1" thickBot="1" x14ac:dyDescent="0.3">
      <c r="B36" s="142">
        <v>45241</v>
      </c>
      <c r="C36" s="142"/>
      <c r="D36" s="139"/>
      <c r="E36" s="139"/>
      <c r="F36" s="149"/>
      <c r="G36" s="2"/>
      <c r="H36" s="1"/>
      <c r="I36" s="1"/>
      <c r="J36" s="16"/>
      <c r="K36" s="16"/>
    </row>
    <row r="37" spans="2:11" ht="15" thickTop="1" thickBot="1" x14ac:dyDescent="0.3">
      <c r="B37" s="142">
        <v>45242</v>
      </c>
      <c r="C37" s="142"/>
      <c r="D37" s="139"/>
      <c r="E37" s="139"/>
      <c r="F37" s="149"/>
      <c r="G37" s="2"/>
      <c r="H37" s="1"/>
      <c r="I37" s="1"/>
      <c r="J37" s="16"/>
      <c r="K37" s="16"/>
    </row>
    <row r="38" spans="2:11" ht="15" thickTop="1" thickBot="1" x14ac:dyDescent="0.3">
      <c r="B38" s="142">
        <v>45243</v>
      </c>
      <c r="C38" s="142"/>
      <c r="D38" s="139"/>
      <c r="E38" s="139"/>
      <c r="F38" s="149"/>
      <c r="G38" s="2"/>
      <c r="H38" s="1"/>
      <c r="I38" s="1"/>
      <c r="J38" s="16"/>
      <c r="K38" s="16"/>
    </row>
    <row r="39" spans="2:11" ht="15" thickTop="1" thickBot="1" x14ac:dyDescent="0.3">
      <c r="B39" s="142">
        <v>45244</v>
      </c>
      <c r="C39" s="142"/>
      <c r="D39" s="139"/>
      <c r="E39" s="139"/>
      <c r="F39" s="149"/>
      <c r="G39" s="2"/>
      <c r="H39" s="1"/>
      <c r="I39" s="1"/>
      <c r="J39" s="16"/>
      <c r="K39" s="16"/>
    </row>
    <row r="40" spans="2:11" ht="15" thickTop="1" thickBot="1" x14ac:dyDescent="0.3">
      <c r="B40" s="142">
        <v>45245</v>
      </c>
      <c r="C40" s="142"/>
      <c r="D40" s="139"/>
      <c r="E40" s="139"/>
      <c r="F40" s="149"/>
      <c r="G40" s="2"/>
      <c r="H40" s="1"/>
      <c r="I40" s="1"/>
      <c r="J40" s="16"/>
      <c r="K40" s="16"/>
    </row>
    <row r="41" spans="2:11" ht="15" thickTop="1" thickBot="1" x14ac:dyDescent="0.3">
      <c r="B41" s="142">
        <v>45246</v>
      </c>
      <c r="C41" s="142"/>
      <c r="D41" s="139"/>
      <c r="E41" s="139"/>
      <c r="F41" s="149"/>
      <c r="G41" s="2"/>
      <c r="H41" s="1"/>
      <c r="I41" s="1"/>
      <c r="J41" s="16"/>
      <c r="K41" s="16"/>
    </row>
    <row r="42" spans="2:11" ht="15" thickTop="1" thickBot="1" x14ac:dyDescent="0.3">
      <c r="B42" s="142">
        <v>45247</v>
      </c>
      <c r="C42" s="142"/>
      <c r="D42" s="139"/>
      <c r="E42" s="139"/>
      <c r="F42" s="149"/>
      <c r="G42" s="2"/>
      <c r="H42" s="1"/>
      <c r="I42" s="1"/>
      <c r="J42" s="16"/>
      <c r="K42" s="16"/>
    </row>
    <row r="43" spans="2:11" ht="15" thickTop="1" thickBot="1" x14ac:dyDescent="0.3">
      <c r="B43" s="142">
        <v>45248</v>
      </c>
      <c r="C43" s="142"/>
      <c r="D43" s="139"/>
      <c r="E43" s="139"/>
      <c r="F43" s="149"/>
      <c r="G43" s="2"/>
      <c r="H43" s="1"/>
      <c r="I43" s="1"/>
      <c r="J43" s="16"/>
      <c r="K43" s="16"/>
    </row>
    <row r="44" spans="2:11" ht="15" thickTop="1" thickBot="1" x14ac:dyDescent="0.3">
      <c r="B44" s="142">
        <v>45249</v>
      </c>
      <c r="C44" s="142"/>
      <c r="D44" s="139"/>
      <c r="E44" s="139"/>
      <c r="F44" s="149"/>
      <c r="G44" s="2"/>
      <c r="H44" s="1"/>
      <c r="I44" s="1"/>
      <c r="J44" s="16"/>
      <c r="K44" s="16"/>
    </row>
    <row r="45" spans="2:11" ht="15" thickTop="1" thickBot="1" x14ac:dyDescent="0.3">
      <c r="B45" s="142">
        <v>45250</v>
      </c>
      <c r="C45" s="142"/>
      <c r="D45" s="139"/>
      <c r="E45" s="139"/>
      <c r="F45" s="149"/>
      <c r="G45" s="2"/>
      <c r="H45" s="1"/>
      <c r="I45" s="1"/>
      <c r="J45" s="16"/>
      <c r="K45" s="16"/>
    </row>
    <row r="46" spans="2:11" ht="15" thickTop="1" thickBot="1" x14ac:dyDescent="0.3">
      <c r="B46" s="142">
        <v>45251</v>
      </c>
      <c r="C46" s="142"/>
      <c r="D46" s="139"/>
      <c r="E46" s="139"/>
      <c r="F46" s="149"/>
      <c r="G46" s="2"/>
      <c r="H46" s="1"/>
      <c r="I46" s="1"/>
      <c r="J46" s="16"/>
      <c r="K46" s="16"/>
    </row>
    <row r="47" spans="2:11" ht="15" thickTop="1" thickBot="1" x14ac:dyDescent="0.3">
      <c r="B47" s="142">
        <v>45252</v>
      </c>
      <c r="C47" s="142"/>
      <c r="D47" s="139"/>
      <c r="E47" s="139"/>
      <c r="F47" s="149"/>
      <c r="G47" s="2"/>
      <c r="H47" s="1"/>
      <c r="I47" s="1"/>
      <c r="J47" s="16"/>
      <c r="K47" s="16"/>
    </row>
    <row r="48" spans="2:11" ht="15" thickTop="1" thickBot="1" x14ac:dyDescent="0.3">
      <c r="B48" s="142">
        <v>45253</v>
      </c>
      <c r="C48" s="142"/>
      <c r="D48" s="139"/>
      <c r="E48" s="139"/>
      <c r="F48" s="149"/>
      <c r="G48" s="2"/>
      <c r="H48" s="1"/>
      <c r="I48" s="1"/>
      <c r="J48" s="16"/>
      <c r="K48" s="16"/>
    </row>
    <row r="49" spans="2:11" ht="15" thickTop="1" thickBot="1" x14ac:dyDescent="0.3">
      <c r="B49" s="142">
        <v>45254</v>
      </c>
      <c r="C49" s="142"/>
      <c r="D49" s="139"/>
      <c r="E49" s="139"/>
      <c r="F49" s="149"/>
      <c r="G49" s="2"/>
      <c r="H49" s="1"/>
      <c r="I49" s="1"/>
      <c r="J49" s="16"/>
      <c r="K49" s="16"/>
    </row>
    <row r="50" spans="2:11" ht="15" thickTop="1" thickBot="1" x14ac:dyDescent="0.3">
      <c r="B50" s="142">
        <v>45255</v>
      </c>
      <c r="C50" s="142"/>
      <c r="D50" s="139"/>
      <c r="E50" s="139"/>
      <c r="F50" s="149"/>
      <c r="G50" s="2"/>
      <c r="H50" s="1"/>
      <c r="I50" s="1"/>
      <c r="J50" s="16"/>
      <c r="K50" s="16"/>
    </row>
    <row r="51" spans="2:11" ht="15" thickTop="1" thickBot="1" x14ac:dyDescent="0.3">
      <c r="B51" s="142">
        <v>45256</v>
      </c>
      <c r="C51" s="142"/>
      <c r="D51" s="139"/>
      <c r="E51" s="139"/>
      <c r="F51" s="149"/>
      <c r="G51" s="2"/>
      <c r="H51" s="1"/>
      <c r="I51" s="1"/>
      <c r="J51" s="16"/>
      <c r="K51" s="16"/>
    </row>
    <row r="52" spans="2:11" ht="15" thickTop="1" thickBot="1" x14ac:dyDescent="0.3">
      <c r="B52" s="142">
        <v>45257</v>
      </c>
      <c r="C52" s="142"/>
      <c r="D52" s="139"/>
      <c r="E52" s="139"/>
      <c r="F52" s="149"/>
      <c r="G52" s="2"/>
      <c r="H52" s="1"/>
      <c r="I52" s="1"/>
      <c r="J52" s="16"/>
      <c r="K52" s="16"/>
    </row>
    <row r="53" spans="2:11" ht="15" thickTop="1" thickBot="1" x14ac:dyDescent="0.3">
      <c r="B53" s="142">
        <v>45258</v>
      </c>
      <c r="C53" s="142"/>
      <c r="D53" s="139"/>
      <c r="E53" s="139"/>
      <c r="F53" s="149"/>
      <c r="G53" s="2"/>
      <c r="H53" s="1"/>
      <c r="I53" s="1"/>
      <c r="J53" s="16"/>
      <c r="K53" s="16"/>
    </row>
    <row r="54" spans="2:11" ht="15" thickTop="1" thickBot="1" x14ac:dyDescent="0.3">
      <c r="B54" s="142">
        <v>45259</v>
      </c>
      <c r="C54" s="142"/>
      <c r="D54" s="139"/>
      <c r="E54" s="139"/>
      <c r="F54" s="149"/>
      <c r="G54" s="2"/>
      <c r="H54" s="1"/>
      <c r="I54" s="1"/>
      <c r="J54" s="16"/>
      <c r="K54" s="16"/>
    </row>
    <row r="55" spans="2:11" ht="15" thickTop="1" thickBot="1" x14ac:dyDescent="0.3">
      <c r="B55" s="142">
        <v>45260</v>
      </c>
      <c r="C55" s="142"/>
      <c r="D55" s="139"/>
      <c r="E55" s="139"/>
      <c r="F55" s="149"/>
      <c r="G55" s="2"/>
      <c r="H55" s="1"/>
      <c r="I55" s="1"/>
      <c r="J55" s="16"/>
      <c r="K55" s="16"/>
    </row>
    <row r="56" spans="2:11" ht="15" thickTop="1" thickBot="1" x14ac:dyDescent="0.3">
      <c r="B56" s="142">
        <v>45261</v>
      </c>
      <c r="C56" s="142"/>
      <c r="D56" s="139"/>
      <c r="E56" s="139"/>
      <c r="F56" s="149"/>
      <c r="G56" s="2"/>
      <c r="H56" s="1"/>
      <c r="I56" s="1"/>
      <c r="J56" s="16"/>
      <c r="K56" s="16"/>
    </row>
    <row r="57" spans="2:11" ht="15" thickTop="1" thickBot="1" x14ac:dyDescent="0.3">
      <c r="B57" s="142">
        <v>45262</v>
      </c>
      <c r="C57" s="142"/>
      <c r="D57" s="139"/>
      <c r="E57" s="139"/>
      <c r="F57" s="149"/>
      <c r="G57" s="2"/>
      <c r="H57" s="1"/>
      <c r="I57" s="1"/>
      <c r="J57" s="16"/>
      <c r="K57" s="16"/>
    </row>
    <row r="58" spans="2:11" ht="15" thickTop="1" thickBot="1" x14ac:dyDescent="0.3">
      <c r="B58" s="142">
        <v>45263</v>
      </c>
      <c r="C58" s="142"/>
      <c r="D58" s="139"/>
      <c r="E58" s="139"/>
      <c r="F58" s="149"/>
      <c r="G58" s="2"/>
      <c r="H58" s="1"/>
      <c r="I58" s="1"/>
      <c r="J58" s="16"/>
      <c r="K58" s="16"/>
    </row>
    <row r="59" spans="2:11" ht="15" thickTop="1" thickBot="1" x14ac:dyDescent="0.3">
      <c r="B59" s="142">
        <v>45264</v>
      </c>
      <c r="C59" s="142"/>
      <c r="D59" s="139"/>
      <c r="E59" s="139"/>
      <c r="F59" s="149"/>
      <c r="G59" s="2"/>
      <c r="H59" s="1"/>
      <c r="I59" s="1"/>
      <c r="J59" s="16"/>
      <c r="K59" s="16"/>
    </row>
    <row r="60" spans="2:11" ht="15" thickTop="1" thickBot="1" x14ac:dyDescent="0.3">
      <c r="B60" s="142">
        <v>45265</v>
      </c>
      <c r="C60" s="142"/>
      <c r="D60" s="139"/>
      <c r="E60" s="139"/>
      <c r="F60" s="149"/>
      <c r="G60" s="2"/>
      <c r="H60" s="1"/>
      <c r="I60" s="1"/>
      <c r="J60" s="16"/>
      <c r="K60" s="16"/>
    </row>
    <row r="61" spans="2:11" ht="15" thickTop="1" thickBot="1" x14ac:dyDescent="0.3">
      <c r="B61" s="142">
        <v>45266</v>
      </c>
      <c r="C61" s="142"/>
      <c r="D61" s="139"/>
      <c r="E61" s="139"/>
      <c r="F61" s="149"/>
      <c r="G61" s="2"/>
      <c r="H61" s="1"/>
      <c r="I61" s="1"/>
      <c r="J61" s="16"/>
      <c r="K61" s="16"/>
    </row>
    <row r="62" spans="2:11" ht="15" thickTop="1" thickBot="1" x14ac:dyDescent="0.3">
      <c r="B62" s="142">
        <v>45267</v>
      </c>
      <c r="C62" s="142"/>
      <c r="D62" s="139"/>
      <c r="E62" s="139"/>
      <c r="F62" s="149"/>
      <c r="G62" s="2"/>
      <c r="H62" s="1"/>
      <c r="I62" s="1"/>
      <c r="J62" s="16"/>
      <c r="K62" s="16"/>
    </row>
    <row r="63" spans="2:11" ht="15" thickTop="1" thickBot="1" x14ac:dyDescent="0.3">
      <c r="B63" s="142">
        <v>45268</v>
      </c>
      <c r="C63" s="142"/>
      <c r="D63" s="139"/>
      <c r="E63" s="139"/>
      <c r="F63" s="149"/>
      <c r="G63" s="2"/>
      <c r="H63" s="1"/>
      <c r="I63" s="1"/>
      <c r="J63" s="16"/>
      <c r="K63" s="16"/>
    </row>
    <row r="64" spans="2:11" ht="15" thickTop="1" thickBot="1" x14ac:dyDescent="0.3">
      <c r="B64" s="142">
        <v>45269</v>
      </c>
      <c r="C64" s="142"/>
      <c r="D64" s="139"/>
      <c r="E64" s="139"/>
      <c r="F64" s="149"/>
      <c r="G64" s="2"/>
      <c r="H64" s="1"/>
      <c r="I64" s="1"/>
      <c r="J64" s="16"/>
      <c r="K64" s="16"/>
    </row>
    <row r="65" spans="2:11" ht="15" thickTop="1" thickBot="1" x14ac:dyDescent="0.3">
      <c r="B65" s="142">
        <v>45270</v>
      </c>
      <c r="C65" s="142"/>
      <c r="D65" s="139"/>
      <c r="E65" s="139"/>
      <c r="F65" s="149"/>
      <c r="G65" s="2"/>
      <c r="H65" s="1"/>
      <c r="I65" s="1"/>
      <c r="J65" s="16"/>
      <c r="K65" s="16"/>
    </row>
    <row r="66" spans="2:11" ht="15" thickTop="1" thickBot="1" x14ac:dyDescent="0.3">
      <c r="B66" s="142">
        <v>45271</v>
      </c>
      <c r="C66" s="142"/>
      <c r="D66" s="139"/>
      <c r="E66" s="139"/>
      <c r="F66" s="149"/>
      <c r="G66" s="2"/>
      <c r="H66" s="1"/>
      <c r="I66" s="1"/>
      <c r="J66" s="16"/>
      <c r="K66" s="16"/>
    </row>
    <row r="67" spans="2:11" ht="15" thickTop="1" thickBot="1" x14ac:dyDescent="0.3">
      <c r="B67" s="142">
        <v>45272</v>
      </c>
      <c r="C67" s="142"/>
      <c r="D67" s="139"/>
      <c r="E67" s="139"/>
      <c r="F67" s="149"/>
      <c r="G67" s="2"/>
      <c r="H67" s="1"/>
      <c r="I67" s="1"/>
      <c r="J67" s="16"/>
      <c r="K67" s="16"/>
    </row>
    <row r="68" spans="2:11" ht="15" thickTop="1" thickBot="1" x14ac:dyDescent="0.3">
      <c r="B68" s="142">
        <v>45273</v>
      </c>
      <c r="C68" s="142"/>
      <c r="D68" s="139"/>
      <c r="E68" s="139"/>
      <c r="F68" s="149"/>
      <c r="G68" s="2"/>
      <c r="H68" s="1"/>
      <c r="I68" s="1"/>
      <c r="J68" s="16"/>
      <c r="K68" s="16"/>
    </row>
    <row r="69" spans="2:11" ht="15" thickTop="1" thickBot="1" x14ac:dyDescent="0.3">
      <c r="B69" s="142">
        <v>45274</v>
      </c>
      <c r="C69" s="142"/>
      <c r="D69" s="139"/>
      <c r="E69" s="139"/>
      <c r="F69" s="149"/>
      <c r="G69" s="2"/>
      <c r="H69" s="1"/>
      <c r="I69" s="1"/>
      <c r="J69" s="16"/>
      <c r="K69" s="16"/>
    </row>
    <row r="70" spans="2:11" ht="15" thickTop="1" thickBot="1" x14ac:dyDescent="0.3">
      <c r="B70" s="142">
        <v>45275</v>
      </c>
      <c r="C70" s="142"/>
      <c r="D70" s="139"/>
      <c r="E70" s="139"/>
      <c r="F70" s="149"/>
      <c r="G70" s="2"/>
      <c r="H70" s="1"/>
      <c r="I70" s="1"/>
      <c r="J70" s="16"/>
      <c r="K70" s="16"/>
    </row>
    <row r="71" spans="2:11" ht="15" thickTop="1" thickBot="1" x14ac:dyDescent="0.3">
      <c r="B71" s="142">
        <v>45276</v>
      </c>
      <c r="C71" s="142"/>
      <c r="D71" s="139"/>
      <c r="E71" s="139"/>
      <c r="F71" s="149"/>
      <c r="G71" s="2"/>
      <c r="H71" s="1"/>
      <c r="I71" s="1"/>
      <c r="J71" s="16"/>
      <c r="K71" s="16"/>
    </row>
    <row r="72" spans="2:11" ht="15" thickTop="1" thickBot="1" x14ac:dyDescent="0.3">
      <c r="B72" s="142">
        <v>45277</v>
      </c>
      <c r="C72" s="142"/>
      <c r="D72" s="139"/>
      <c r="E72" s="139"/>
      <c r="F72" s="149"/>
      <c r="G72" s="2"/>
      <c r="H72" s="1"/>
      <c r="I72" s="1"/>
      <c r="J72" s="16"/>
      <c r="K72" s="16"/>
    </row>
    <row r="73" spans="2:11" ht="15" thickTop="1" thickBot="1" x14ac:dyDescent="0.3">
      <c r="B73" s="142">
        <v>45278</v>
      </c>
      <c r="C73" s="142"/>
      <c r="D73" s="139"/>
      <c r="E73" s="139"/>
      <c r="F73" s="149"/>
      <c r="G73" s="2"/>
      <c r="H73" s="1"/>
      <c r="I73" s="1"/>
      <c r="J73" s="16"/>
      <c r="K73" s="16"/>
    </row>
    <row r="74" spans="2:11" ht="15" thickTop="1" thickBot="1" x14ac:dyDescent="0.3">
      <c r="B74" s="142">
        <v>45279</v>
      </c>
      <c r="C74" s="142"/>
      <c r="D74" s="139"/>
      <c r="E74" s="139"/>
      <c r="F74" s="149"/>
      <c r="G74" s="2"/>
      <c r="H74" s="1"/>
      <c r="I74" s="1"/>
      <c r="J74" s="16"/>
      <c r="K74" s="16"/>
    </row>
    <row r="75" spans="2:11" ht="15" thickTop="1" thickBot="1" x14ac:dyDescent="0.3">
      <c r="B75" s="142">
        <v>45280</v>
      </c>
      <c r="C75" s="142"/>
      <c r="D75" s="139"/>
      <c r="E75" s="139"/>
      <c r="F75" s="149"/>
      <c r="G75" s="2"/>
      <c r="H75" s="1"/>
      <c r="I75" s="1"/>
      <c r="J75" s="16"/>
      <c r="K75" s="16"/>
    </row>
    <row r="76" spans="2:11" ht="15" thickTop="1" thickBot="1" x14ac:dyDescent="0.3">
      <c r="B76" s="142">
        <v>45281</v>
      </c>
      <c r="C76" s="142"/>
      <c r="D76" s="139"/>
      <c r="E76" s="139"/>
      <c r="F76" s="149"/>
      <c r="G76" s="2"/>
      <c r="H76" s="1"/>
      <c r="I76" s="1"/>
      <c r="J76" s="16"/>
      <c r="K76" s="16"/>
    </row>
    <row r="77" spans="2:11" ht="15" thickTop="1" thickBot="1" x14ac:dyDescent="0.3">
      <c r="B77" s="142">
        <v>45282</v>
      </c>
      <c r="C77" s="142"/>
      <c r="D77" s="139"/>
      <c r="E77" s="139"/>
      <c r="F77" s="149"/>
      <c r="G77" s="2"/>
      <c r="H77" s="1"/>
      <c r="I77" s="1"/>
      <c r="J77" s="16"/>
      <c r="K77" s="16"/>
    </row>
    <row r="78" spans="2:11" ht="15" thickTop="1" thickBot="1" x14ac:dyDescent="0.3">
      <c r="B78" s="142">
        <v>45283</v>
      </c>
      <c r="C78" s="142"/>
      <c r="D78" s="139"/>
      <c r="E78" s="139"/>
      <c r="F78" s="149"/>
      <c r="G78" s="2"/>
      <c r="H78" s="1"/>
      <c r="I78" s="1"/>
      <c r="J78" s="16"/>
      <c r="K78" s="16"/>
    </row>
    <row r="79" spans="2:11" ht="15" thickTop="1" thickBot="1" x14ac:dyDescent="0.3">
      <c r="B79" s="142">
        <v>45284</v>
      </c>
      <c r="C79" s="142"/>
      <c r="D79" s="139"/>
      <c r="E79" s="139"/>
      <c r="F79" s="149"/>
      <c r="G79" s="2"/>
      <c r="H79" s="1"/>
      <c r="I79" s="1"/>
      <c r="J79" s="16"/>
      <c r="K79" s="16"/>
    </row>
    <row r="80" spans="2:11" ht="15" thickTop="1" thickBot="1" x14ac:dyDescent="0.3">
      <c r="B80" s="142">
        <v>45285</v>
      </c>
      <c r="C80" s="142"/>
      <c r="D80" s="139"/>
      <c r="E80" s="139"/>
      <c r="F80" s="149"/>
      <c r="G80" s="2"/>
      <c r="H80" s="1"/>
      <c r="I80" s="1"/>
      <c r="J80" s="16"/>
      <c r="K80" s="16"/>
    </row>
    <row r="81" spans="2:11" ht="15" thickTop="1" thickBot="1" x14ac:dyDescent="0.3">
      <c r="B81" s="142">
        <v>45286</v>
      </c>
      <c r="C81" s="142"/>
      <c r="D81" s="139"/>
      <c r="E81" s="139"/>
      <c r="F81" s="149"/>
      <c r="G81" s="2"/>
      <c r="H81" s="1"/>
      <c r="I81" s="1"/>
      <c r="J81" s="16"/>
      <c r="K81" s="16"/>
    </row>
    <row r="82" spans="2:11" ht="15" thickTop="1" thickBot="1" x14ac:dyDescent="0.3">
      <c r="B82" s="142">
        <v>45287</v>
      </c>
      <c r="C82" s="142"/>
      <c r="D82" s="139"/>
      <c r="E82" s="139"/>
      <c r="F82" s="149"/>
      <c r="G82" s="2"/>
      <c r="H82" s="1"/>
      <c r="I82" s="1"/>
      <c r="J82" s="16"/>
      <c r="K82" s="16"/>
    </row>
    <row r="83" spans="2:11" ht="15" thickTop="1" thickBot="1" x14ac:dyDescent="0.3">
      <c r="B83" s="142">
        <v>45288</v>
      </c>
      <c r="C83" s="142"/>
      <c r="D83" s="139"/>
      <c r="E83" s="139"/>
      <c r="F83" s="149"/>
      <c r="G83" s="2"/>
      <c r="H83" s="1"/>
      <c r="I83" s="1"/>
      <c r="J83" s="16"/>
      <c r="K83" s="16"/>
    </row>
    <row r="84" spans="2:11" ht="15" thickTop="1" thickBot="1" x14ac:dyDescent="0.3">
      <c r="B84" s="142">
        <v>45289</v>
      </c>
      <c r="C84" s="142"/>
      <c r="D84" s="139"/>
      <c r="E84" s="139"/>
      <c r="F84" s="149"/>
      <c r="G84" s="2"/>
      <c r="H84" s="1"/>
      <c r="I84" s="1"/>
      <c r="J84" s="16"/>
      <c r="K84" s="16"/>
    </row>
    <row r="85" spans="2:11" ht="15" thickTop="1" thickBot="1" x14ac:dyDescent="0.3">
      <c r="B85" s="142">
        <v>45290</v>
      </c>
      <c r="C85" s="142"/>
      <c r="D85" s="139"/>
      <c r="E85" s="139"/>
      <c r="F85" s="149"/>
      <c r="G85" s="2"/>
      <c r="H85" s="1"/>
      <c r="I85" s="1"/>
      <c r="J85" s="16"/>
      <c r="K85" s="16"/>
    </row>
    <row r="86" spans="2:11" ht="15" thickTop="1" thickBot="1" x14ac:dyDescent="0.3">
      <c r="B86" s="142">
        <v>45291</v>
      </c>
      <c r="C86" s="142"/>
      <c r="D86" s="139"/>
      <c r="E86" s="139"/>
      <c r="F86" s="149"/>
      <c r="G86" s="2"/>
      <c r="H86" s="1"/>
      <c r="I86" s="1"/>
      <c r="J86" s="16"/>
      <c r="K86" s="16"/>
    </row>
    <row r="87" spans="2:11" ht="15" thickTop="1" thickBot="1" x14ac:dyDescent="0.3">
      <c r="B87" s="142">
        <v>45292</v>
      </c>
      <c r="C87" s="142"/>
      <c r="D87" s="139"/>
      <c r="E87" s="139"/>
      <c r="F87" s="149"/>
      <c r="G87" s="2"/>
      <c r="H87" s="1"/>
      <c r="I87" s="1"/>
      <c r="J87" s="16"/>
      <c r="K87" s="16"/>
    </row>
    <row r="88" spans="2:11" ht="15" thickTop="1" thickBot="1" x14ac:dyDescent="0.3">
      <c r="B88" s="142">
        <v>45293</v>
      </c>
      <c r="C88" s="142"/>
      <c r="D88" s="139"/>
      <c r="E88" s="139"/>
      <c r="F88" s="149"/>
      <c r="G88" s="2"/>
      <c r="H88" s="1"/>
      <c r="I88" s="1"/>
      <c r="J88" s="16"/>
      <c r="K88" s="16"/>
    </row>
    <row r="89" spans="2:11" ht="15" thickTop="1" thickBot="1" x14ac:dyDescent="0.3">
      <c r="B89" s="142">
        <v>45294</v>
      </c>
      <c r="C89" s="142"/>
      <c r="D89" s="139"/>
      <c r="E89" s="139"/>
      <c r="F89" s="149"/>
      <c r="G89" s="2"/>
      <c r="H89" s="1"/>
      <c r="I89" s="1"/>
      <c r="J89" s="16"/>
      <c r="K89" s="16"/>
    </row>
    <row r="90" spans="2:11" ht="15" thickTop="1" thickBot="1" x14ac:dyDescent="0.3">
      <c r="B90" s="142">
        <v>45295</v>
      </c>
      <c r="C90" s="142"/>
      <c r="D90" s="139"/>
      <c r="E90" s="139"/>
      <c r="F90" s="149"/>
      <c r="G90" s="2"/>
      <c r="H90" s="1"/>
      <c r="I90" s="1"/>
      <c r="J90" s="16"/>
      <c r="K90" s="16"/>
    </row>
    <row r="91" spans="2:11" ht="15" thickTop="1" thickBot="1" x14ac:dyDescent="0.3">
      <c r="B91" s="142">
        <v>45296</v>
      </c>
      <c r="C91" s="142"/>
      <c r="D91" s="139"/>
      <c r="E91" s="139"/>
      <c r="F91" s="149"/>
      <c r="G91" s="2"/>
      <c r="H91" s="1"/>
      <c r="I91" s="1"/>
      <c r="J91" s="16"/>
      <c r="K91" s="16"/>
    </row>
    <row r="92" spans="2:11" ht="15" thickTop="1" thickBot="1" x14ac:dyDescent="0.3">
      <c r="B92" s="142">
        <v>45297</v>
      </c>
      <c r="C92" s="142"/>
      <c r="D92" s="139"/>
      <c r="E92" s="139"/>
      <c r="F92" s="149"/>
      <c r="G92" s="2"/>
      <c r="H92" s="1"/>
      <c r="I92" s="1"/>
      <c r="J92" s="16"/>
      <c r="K92" s="16"/>
    </row>
    <row r="93" spans="2:11" ht="15" thickTop="1" thickBot="1" x14ac:dyDescent="0.3">
      <c r="B93" s="142">
        <v>45298</v>
      </c>
      <c r="C93" s="142"/>
      <c r="D93" s="139"/>
      <c r="E93" s="139"/>
      <c r="F93" s="149"/>
      <c r="G93" s="2"/>
      <c r="H93" s="1"/>
      <c r="I93" s="1"/>
      <c r="J93" s="16"/>
      <c r="K93" s="16"/>
    </row>
    <row r="94" spans="2:11" ht="15" thickTop="1" thickBot="1" x14ac:dyDescent="0.3">
      <c r="B94" s="142">
        <v>45299</v>
      </c>
      <c r="C94" s="142"/>
      <c r="D94" s="139"/>
      <c r="E94" s="139"/>
      <c r="F94" s="149"/>
      <c r="G94" s="2"/>
      <c r="H94" s="1"/>
      <c r="I94" s="1"/>
      <c r="J94" s="16"/>
      <c r="K94" s="16"/>
    </row>
    <row r="95" spans="2:11" ht="15" thickTop="1" thickBot="1" x14ac:dyDescent="0.3">
      <c r="B95" s="142">
        <v>45300</v>
      </c>
      <c r="C95" s="142"/>
      <c r="D95" s="139"/>
      <c r="E95" s="139"/>
      <c r="F95" s="149"/>
      <c r="G95" s="2"/>
      <c r="H95" s="1"/>
      <c r="I95" s="1"/>
      <c r="J95" s="16"/>
      <c r="K95" s="16"/>
    </row>
    <row r="96" spans="2:11" ht="15" thickTop="1" thickBot="1" x14ac:dyDescent="0.3">
      <c r="B96" s="142">
        <v>45301</v>
      </c>
      <c r="C96" s="142"/>
      <c r="D96" s="139"/>
      <c r="E96" s="139"/>
      <c r="F96" s="149"/>
      <c r="G96" s="2"/>
      <c r="H96" s="1"/>
      <c r="I96" s="1"/>
      <c r="J96" s="16"/>
      <c r="K96" s="16"/>
    </row>
    <row r="97" spans="2:11" ht="15" thickTop="1" thickBot="1" x14ac:dyDescent="0.3">
      <c r="B97" s="142">
        <v>45302</v>
      </c>
      <c r="C97" s="142"/>
      <c r="D97" s="139"/>
      <c r="E97" s="139"/>
      <c r="F97" s="149"/>
      <c r="G97" s="2"/>
      <c r="H97" s="1"/>
      <c r="I97" s="1"/>
      <c r="J97" s="16"/>
      <c r="K97" s="16"/>
    </row>
    <row r="98" spans="2:11" ht="15" thickTop="1" thickBot="1" x14ac:dyDescent="0.3">
      <c r="B98" s="142">
        <v>45303</v>
      </c>
      <c r="C98" s="142"/>
      <c r="D98" s="139"/>
      <c r="E98" s="139"/>
      <c r="F98" s="149"/>
      <c r="G98" s="2"/>
      <c r="H98" s="1"/>
      <c r="I98" s="1"/>
      <c r="J98" s="16"/>
      <c r="K98" s="16"/>
    </row>
    <row r="99" spans="2:11" ht="15" thickTop="1" thickBot="1" x14ac:dyDescent="0.3">
      <c r="B99" s="142">
        <v>45304</v>
      </c>
      <c r="C99" s="142"/>
      <c r="D99" s="139"/>
      <c r="E99" s="139"/>
      <c r="F99" s="149"/>
      <c r="G99" s="2"/>
      <c r="H99" s="1"/>
      <c r="I99" s="1"/>
      <c r="J99" s="16"/>
      <c r="K99" s="16"/>
    </row>
    <row r="100" spans="2:11" ht="15" thickTop="1" thickBot="1" x14ac:dyDescent="0.3">
      <c r="B100" s="142">
        <v>45305</v>
      </c>
      <c r="C100" s="142"/>
      <c r="D100" s="139"/>
      <c r="E100" s="139"/>
      <c r="F100" s="149"/>
      <c r="G100" s="2"/>
      <c r="H100" s="1"/>
      <c r="I100" s="1"/>
      <c r="J100" s="16"/>
      <c r="K100" s="16"/>
    </row>
    <row r="101" spans="2:11" ht="15" thickTop="1" thickBot="1" x14ac:dyDescent="0.3">
      <c r="B101" s="142">
        <v>45306</v>
      </c>
      <c r="C101" s="142"/>
      <c r="D101" s="139"/>
      <c r="E101" s="139"/>
      <c r="F101" s="149"/>
      <c r="G101" s="2"/>
      <c r="H101" s="1"/>
      <c r="I101" s="1"/>
      <c r="J101" s="16"/>
      <c r="K101" s="16"/>
    </row>
    <row r="102" spans="2:11" ht="15" thickTop="1" thickBot="1" x14ac:dyDescent="0.3">
      <c r="B102" s="142">
        <v>45307</v>
      </c>
      <c r="C102" s="142"/>
      <c r="D102" s="139"/>
      <c r="E102" s="139"/>
      <c r="F102" s="149"/>
      <c r="G102" s="2"/>
      <c r="H102" s="1"/>
      <c r="I102" s="1"/>
      <c r="J102" s="16"/>
      <c r="K102" s="16"/>
    </row>
    <row r="103" spans="2:11" ht="15" thickTop="1" thickBot="1" x14ac:dyDescent="0.3">
      <c r="B103" s="142">
        <v>45308</v>
      </c>
      <c r="C103" s="142"/>
      <c r="D103" s="139"/>
      <c r="E103" s="139"/>
      <c r="F103" s="149"/>
      <c r="G103" s="2"/>
      <c r="H103" s="1"/>
      <c r="I103" s="1"/>
      <c r="J103" s="16"/>
      <c r="K103" s="16"/>
    </row>
    <row r="104" spans="2:11" ht="15" thickTop="1" thickBot="1" x14ac:dyDescent="0.3">
      <c r="B104" s="142">
        <v>45309</v>
      </c>
      <c r="C104" s="142"/>
      <c r="D104" s="139"/>
      <c r="E104" s="139"/>
      <c r="F104" s="149"/>
      <c r="G104" s="2"/>
      <c r="H104" s="1"/>
      <c r="I104" s="1"/>
      <c r="J104" s="16"/>
      <c r="K104" s="16"/>
    </row>
    <row r="105" spans="2:11" ht="15" thickTop="1" thickBot="1" x14ac:dyDescent="0.3">
      <c r="B105" s="142">
        <v>45310</v>
      </c>
      <c r="C105" s="142"/>
      <c r="D105" s="139"/>
      <c r="E105" s="139"/>
      <c r="F105" s="149"/>
      <c r="G105" s="2"/>
      <c r="H105" s="1"/>
      <c r="I105" s="1"/>
      <c r="J105" s="16"/>
      <c r="K105" s="16"/>
    </row>
    <row r="106" spans="2:11" ht="15" thickTop="1" thickBot="1" x14ac:dyDescent="0.3">
      <c r="B106" s="142">
        <v>45311</v>
      </c>
      <c r="C106" s="142"/>
      <c r="D106" s="139"/>
      <c r="E106" s="139"/>
      <c r="F106" s="149"/>
      <c r="G106" s="2"/>
      <c r="H106" s="1"/>
      <c r="I106" s="1"/>
      <c r="J106" s="16"/>
      <c r="K106" s="16"/>
    </row>
    <row r="107" spans="2:11" ht="15" thickTop="1" thickBot="1" x14ac:dyDescent="0.3">
      <c r="B107" s="142">
        <v>45312</v>
      </c>
      <c r="C107" s="142"/>
      <c r="D107" s="139"/>
      <c r="E107" s="139"/>
      <c r="F107" s="149"/>
      <c r="G107" s="2"/>
      <c r="H107" s="1"/>
      <c r="I107" s="1"/>
      <c r="J107" s="16"/>
      <c r="K107" s="16"/>
    </row>
    <row r="108" spans="2:11" ht="15" thickTop="1" thickBot="1" x14ac:dyDescent="0.3">
      <c r="B108" s="142">
        <v>45313</v>
      </c>
      <c r="C108" s="142"/>
      <c r="D108" s="139"/>
      <c r="E108" s="139"/>
      <c r="F108" s="149"/>
      <c r="G108" s="2"/>
      <c r="H108" s="1"/>
      <c r="I108" s="1"/>
      <c r="J108" s="16"/>
      <c r="K108" s="16"/>
    </row>
    <row r="109" spans="2:11" ht="15" thickTop="1" thickBot="1" x14ac:dyDescent="0.3">
      <c r="B109" s="142">
        <v>45314</v>
      </c>
      <c r="C109" s="142"/>
      <c r="D109" s="139"/>
      <c r="E109" s="139"/>
      <c r="F109" s="149"/>
      <c r="G109" s="2"/>
      <c r="H109" s="1"/>
      <c r="I109" s="1"/>
      <c r="J109" s="16"/>
      <c r="K109" s="16"/>
    </row>
    <row r="110" spans="2:11" ht="15" thickTop="1" thickBot="1" x14ac:dyDescent="0.3">
      <c r="B110" s="142">
        <v>45315</v>
      </c>
      <c r="C110" s="142"/>
      <c r="D110" s="139"/>
      <c r="E110" s="139"/>
      <c r="F110" s="149"/>
      <c r="G110" s="2"/>
      <c r="H110" s="1"/>
      <c r="I110" s="1"/>
      <c r="J110" s="16"/>
      <c r="K110" s="16"/>
    </row>
    <row r="111" spans="2:11" ht="15" thickTop="1" thickBot="1" x14ac:dyDescent="0.3">
      <c r="B111" s="142">
        <v>45316</v>
      </c>
      <c r="C111" s="142"/>
      <c r="D111" s="139"/>
      <c r="E111" s="139"/>
      <c r="F111" s="149"/>
      <c r="G111" s="2"/>
      <c r="H111" s="1"/>
      <c r="I111" s="1"/>
      <c r="J111" s="16"/>
      <c r="K111" s="16"/>
    </row>
    <row r="112" spans="2:11" ht="15" thickTop="1" thickBot="1" x14ac:dyDescent="0.3">
      <c r="B112" s="142">
        <v>45317</v>
      </c>
      <c r="C112" s="142"/>
      <c r="D112" s="139"/>
      <c r="E112" s="139"/>
      <c r="F112" s="149"/>
      <c r="G112" s="2"/>
      <c r="H112" s="1"/>
      <c r="I112" s="1"/>
      <c r="J112" s="16"/>
      <c r="K112" s="15"/>
    </row>
    <row r="113" spans="2:11" ht="15" thickTop="1" thickBot="1" x14ac:dyDescent="0.3">
      <c r="B113" s="142">
        <v>45318</v>
      </c>
      <c r="C113" s="142"/>
      <c r="D113" s="139"/>
      <c r="E113" s="139"/>
      <c r="F113" s="149"/>
      <c r="G113" s="1"/>
      <c r="H113" s="14"/>
      <c r="I113" s="2"/>
      <c r="J113" s="16"/>
      <c r="K113" s="15"/>
    </row>
    <row r="114" spans="2:11" ht="15" thickTop="1" thickBot="1" x14ac:dyDescent="0.3">
      <c r="B114" s="142">
        <v>45319</v>
      </c>
      <c r="C114" s="142"/>
      <c r="D114" s="139"/>
      <c r="E114" s="139"/>
      <c r="F114" s="149"/>
      <c r="G114" s="1"/>
      <c r="H114" s="14"/>
      <c r="I114" s="2"/>
      <c r="J114" s="16"/>
      <c r="K114" s="15"/>
    </row>
    <row r="115" spans="2:11" ht="15" thickTop="1" thickBot="1" x14ac:dyDescent="0.3">
      <c r="B115" s="142">
        <v>45320</v>
      </c>
      <c r="C115" s="142"/>
      <c r="D115" s="139"/>
      <c r="E115" s="139"/>
      <c r="F115" s="149"/>
      <c r="G115" s="1"/>
      <c r="H115" s="14"/>
      <c r="I115" s="2"/>
      <c r="J115" s="16"/>
      <c r="K115" s="15"/>
    </row>
    <row r="116" spans="2:11" ht="15" thickTop="1" thickBot="1" x14ac:dyDescent="0.3">
      <c r="B116" s="142">
        <v>45321</v>
      </c>
      <c r="C116" s="142"/>
      <c r="D116" s="139"/>
      <c r="E116" s="139"/>
      <c r="F116" s="149"/>
      <c r="G116" s="1"/>
      <c r="H116" s="14"/>
      <c r="I116" s="2"/>
      <c r="J116" s="16"/>
      <c r="K116" s="15"/>
    </row>
    <row r="117" spans="2:11" ht="13.8" thickTop="1" x14ac:dyDescent="0.25">
      <c r="D117" s="1"/>
      <c r="E117" s="10"/>
      <c r="F117" s="14"/>
      <c r="G117" s="1"/>
      <c r="H117" s="14"/>
      <c r="I117" s="140"/>
      <c r="J117" s="16"/>
      <c r="K117" s="15"/>
    </row>
    <row r="118" spans="2:11" x14ac:dyDescent="0.25">
      <c r="D118" s="1"/>
      <c r="E118" s="40"/>
      <c r="F118" s="14"/>
      <c r="G118" s="1"/>
      <c r="H118" s="10"/>
      <c r="I118" s="2"/>
      <c r="J118" s="16"/>
      <c r="K118" s="15"/>
    </row>
  </sheetData>
  <mergeCells count="4">
    <mergeCell ref="C1:E1"/>
    <mergeCell ref="F1:H1"/>
    <mergeCell ref="B4:F5"/>
    <mergeCell ref="B2:F2"/>
  </mergeCells>
  <conditionalFormatting sqref="F7:F116">
    <cfRule type="containsText" dxfId="71" priority="1" operator="containsText" text="לא הושלם">
      <formula>NOT(ISERROR(SEARCH("לא הושלם",F7)))</formula>
    </cfRule>
    <cfRule type="containsText" dxfId="70" priority="2" operator="containsText" text="הושלם">
      <formula>NOT(ISERROR(SEARCH("הושלם",F7)))</formula>
    </cfRule>
    <cfRule type="containsText" dxfId="69" priority="3" operator="containsText" text="לא הושלם">
      <formula>NOT(ISERROR(SEARCH("לא הושלם",F7)))</formula>
    </cfRule>
  </conditionalFormatting>
  <dataValidations count="2">
    <dataValidation showDropDown="1" showInputMessage="1" showErrorMessage="1" sqref="B4" xr:uid="{B20A52E7-AD61-4D13-A4C0-938FAB6B7C5C}"/>
    <dataValidation type="list" showDropDown="1" showInputMessage="1" showErrorMessage="1" sqref="D6:D117" xr:uid="{8E413E07-65B1-4354-A36A-4252A29ABC29}">
      <formula1>"מםמ"</formula1>
    </dataValidation>
  </dataValidations>
  <hyperlinks>
    <hyperlink ref="B2" location="Dashboard!A1" display="חזרה לעץ מדדים" xr:uid="{21B62846-927D-440B-A08B-F549AB268F5F}"/>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781EE9D1-7F98-45F9-BD76-49B67C21FD90}">
            <xm:f>NOT(ISERROR(SEARCH(#REF!,F7)))</xm:f>
            <xm:f>#REF!</xm:f>
            <x14:dxf>
              <fill>
                <patternFill>
                  <bgColor rgb="FF00B050"/>
                </patternFill>
              </fill>
            </x14:dxf>
          </x14:cfRule>
          <x14:cfRule type="containsText" priority="5" operator="containsText" id="{542380F9-3FAC-4495-B4A3-387C00A4D7C7}">
            <xm:f>NOT(ISERROR(SEARCH(#REF!,F7)))</xm:f>
            <xm:f>#REF!</xm:f>
            <x14:dxf>
              <fill>
                <patternFill>
                  <bgColor theme="9"/>
                </patternFill>
              </fill>
            </x14:dxf>
          </x14:cfRule>
          <xm:sqref>F7:F116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0A9BFF3-8D18-4398-ADD4-C0482E78576D}">
          <x14:formula1>
            <xm:f>Dashboard!$A$7:$A$8</xm:f>
          </x14:formula1>
          <xm:sqref>F7:F116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6E60-E286-4DA3-82F8-4219A018A289}">
  <sheetPr codeName="Sheet40">
    <tabColor theme="8" tint="-0.249977111117893"/>
  </sheetPr>
  <dimension ref="A1:W117"/>
  <sheetViews>
    <sheetView showGridLines="0" rightToLeft="1" workbookViewId="0">
      <selection activeCell="A2" sqref="A2:G2"/>
    </sheetView>
  </sheetViews>
  <sheetFormatPr defaultColWidth="8.69921875" defaultRowHeight="13.2" x14ac:dyDescent="0.25"/>
  <cols>
    <col min="1" max="1" width="6.5" style="14" customWidth="1"/>
    <col min="2" max="3" width="15.5" style="1" customWidth="1"/>
    <col min="4" max="5" width="15.5" style="10" customWidth="1"/>
    <col min="6" max="6" width="15.5" style="40" customWidth="1"/>
    <col min="7" max="7" width="17.59765625" style="14" customWidth="1"/>
    <col min="8" max="8" width="5.796875" style="1" customWidth="1"/>
    <col min="9" max="9" width="18.69921875" style="10" customWidth="1"/>
    <col min="10" max="10" width="15.69921875" style="2" customWidth="1"/>
    <col min="11" max="11" width="14.796875" style="16" customWidth="1"/>
    <col min="12" max="12" width="15.3984375" style="15" customWidth="1"/>
    <col min="13" max="13" width="7.5" style="1" customWidth="1"/>
    <col min="14" max="14" width="7.59765625" style="1" customWidth="1"/>
    <col min="15" max="15" width="11" style="1" customWidth="1"/>
    <col min="16" max="16" width="9.8984375" style="1" customWidth="1"/>
    <col min="17" max="17" width="15.5" style="1" customWidth="1"/>
    <col min="18" max="18" width="14.8984375" style="1" customWidth="1"/>
    <col min="19" max="19" width="11.8984375" style="1" customWidth="1"/>
    <col min="20" max="20" width="5.8984375" style="1" customWidth="1"/>
    <col min="21" max="22" width="6.8984375" style="1" customWidth="1"/>
    <col min="23" max="23" width="5.59765625" style="1" customWidth="1"/>
    <col min="24" max="24" width="7.69921875" style="1" customWidth="1"/>
    <col min="25" max="16384" width="8.69921875" style="1"/>
  </cols>
  <sheetData>
    <row r="1" spans="1:23" ht="15.75" customHeight="1" x14ac:dyDescent="0.3">
      <c r="B1" s="330"/>
      <c r="C1" s="330"/>
      <c r="D1" s="330"/>
      <c r="E1" s="330"/>
      <c r="F1" s="330"/>
      <c r="H1" s="330"/>
      <c r="I1" s="330"/>
      <c r="J1" s="330"/>
      <c r="M1" s="9"/>
      <c r="O1" s="6"/>
      <c r="R1" s="19"/>
      <c r="T1" s="11"/>
    </row>
    <row r="2" spans="1:23" ht="17.25" customHeight="1" x14ac:dyDescent="0.4">
      <c r="A2" s="329" t="s">
        <v>1</v>
      </c>
      <c r="B2" s="329"/>
      <c r="C2" s="329"/>
      <c r="D2" s="329"/>
      <c r="E2" s="329"/>
      <c r="F2" s="329"/>
      <c r="G2" s="329"/>
      <c r="I2" s="37"/>
      <c r="J2" s="37"/>
      <c r="N2" s="6"/>
      <c r="P2" s="21"/>
      <c r="T2" s="2"/>
      <c r="V2" s="8"/>
    </row>
    <row r="3" spans="1:23" ht="19.5" customHeight="1" thickBot="1" x14ac:dyDescent="0.3">
      <c r="H3" s="8"/>
      <c r="I3" s="1"/>
      <c r="J3" s="1"/>
      <c r="L3" s="51"/>
      <c r="M3" s="52"/>
      <c r="N3" s="52"/>
      <c r="P3" s="22"/>
      <c r="Q3" s="23"/>
      <c r="R3" s="25"/>
      <c r="S3" s="35"/>
      <c r="U3" s="27"/>
      <c r="V3" s="27"/>
      <c r="W3" s="30"/>
    </row>
    <row r="4" spans="1:23" ht="43.5" customHeight="1" x14ac:dyDescent="0.2">
      <c r="A4" s="42"/>
      <c r="B4" s="360" t="s">
        <v>122</v>
      </c>
      <c r="C4" s="361"/>
      <c r="D4" s="361"/>
      <c r="E4" s="361"/>
      <c r="F4" s="361"/>
      <c r="G4" s="362"/>
      <c r="I4" s="217"/>
      <c r="J4" s="218"/>
      <c r="K4" s="1"/>
      <c r="L4" s="1"/>
    </row>
    <row r="5" spans="1:23" ht="21.75" customHeight="1" thickBot="1" x14ac:dyDescent="0.25">
      <c r="A5" s="1"/>
      <c r="B5" s="363"/>
      <c r="C5" s="364"/>
      <c r="D5" s="364"/>
      <c r="E5" s="364"/>
      <c r="F5" s="364"/>
      <c r="G5" s="365"/>
      <c r="I5" s="219"/>
      <c r="J5" s="218"/>
      <c r="K5" s="1"/>
      <c r="L5" s="1"/>
    </row>
    <row r="6" spans="1:23" ht="21.75" customHeight="1" thickBot="1" x14ac:dyDescent="0.3">
      <c r="D6" s="1"/>
      <c r="E6" s="1"/>
      <c r="F6" s="1"/>
      <c r="G6" s="2"/>
      <c r="H6" s="16"/>
      <c r="I6" s="15"/>
      <c r="J6" s="1"/>
      <c r="K6" s="1"/>
      <c r="L6" s="1"/>
    </row>
    <row r="7" spans="1:23" ht="36.6" customHeight="1" thickTop="1" thickBot="1" x14ac:dyDescent="0.25">
      <c r="B7" s="138" t="s">
        <v>140</v>
      </c>
      <c r="C7" s="127" t="s">
        <v>274</v>
      </c>
      <c r="D7" s="127" t="s">
        <v>229</v>
      </c>
      <c r="E7" s="127" t="s">
        <v>232</v>
      </c>
      <c r="F7" s="127" t="s">
        <v>198</v>
      </c>
      <c r="G7" s="129" t="s">
        <v>141</v>
      </c>
      <c r="I7" s="161" t="s">
        <v>206</v>
      </c>
      <c r="J7" s="159" t="s">
        <v>207</v>
      </c>
      <c r="K7" s="222" t="s">
        <v>247</v>
      </c>
      <c r="L7" s="1"/>
    </row>
    <row r="8" spans="1:23" ht="24" customHeight="1" thickTop="1" thickBot="1" x14ac:dyDescent="0.25">
      <c r="B8" s="142">
        <v>45214</v>
      </c>
      <c r="C8" s="139"/>
      <c r="D8" s="139"/>
      <c r="E8" s="139"/>
      <c r="F8" s="139"/>
      <c r="G8" s="148" t="s">
        <v>204</v>
      </c>
      <c r="I8" s="162">
        <f>COUNTIF(G8:G116,"לא הושלם")</f>
        <v>15</v>
      </c>
      <c r="J8" s="160">
        <f>COUNTIF(G8:G116,"הושלם")</f>
        <v>4</v>
      </c>
      <c r="K8" s="221">
        <f>I8+J8</f>
        <v>19</v>
      </c>
      <c r="L8" s="1"/>
    </row>
    <row r="9" spans="1:23" ht="15" thickTop="1" thickBot="1" x14ac:dyDescent="0.3">
      <c r="B9" s="142">
        <v>45215</v>
      </c>
      <c r="C9" s="139"/>
      <c r="D9" s="139"/>
      <c r="E9" s="139"/>
      <c r="F9" s="139"/>
      <c r="G9" s="148" t="s">
        <v>204</v>
      </c>
      <c r="I9" s="15"/>
      <c r="J9" s="1"/>
      <c r="K9" s="1"/>
      <c r="L9" s="1"/>
    </row>
    <row r="10" spans="1:23" ht="15" thickTop="1" thickBot="1" x14ac:dyDescent="0.25">
      <c r="B10" s="142">
        <v>45215</v>
      </c>
      <c r="C10" s="139"/>
      <c r="D10" s="139"/>
      <c r="E10" s="139"/>
      <c r="F10" s="139"/>
      <c r="G10" s="148" t="s">
        <v>204</v>
      </c>
      <c r="I10" s="168" t="s">
        <v>146</v>
      </c>
      <c r="J10" s="180">
        <f>J8/SUM(I8:J8)</f>
        <v>0.21052631578947367</v>
      </c>
      <c r="K10" s="1"/>
      <c r="L10" s="1"/>
    </row>
    <row r="11" spans="1:23" ht="15" thickTop="1" thickBot="1" x14ac:dyDescent="0.3">
      <c r="B11" s="142">
        <v>45216</v>
      </c>
      <c r="C11" s="139"/>
      <c r="D11" s="139"/>
      <c r="E11" s="139"/>
      <c r="F11" s="139"/>
      <c r="G11" s="148" t="s">
        <v>204</v>
      </c>
      <c r="I11" s="1"/>
      <c r="J11" s="1"/>
      <c r="K11" s="1"/>
    </row>
    <row r="12" spans="1:23" ht="15" thickTop="1" thickBot="1" x14ac:dyDescent="0.3">
      <c r="B12" s="142">
        <v>45217</v>
      </c>
      <c r="C12" s="139"/>
      <c r="D12" s="139"/>
      <c r="E12" s="139"/>
      <c r="F12" s="139"/>
      <c r="G12" s="148" t="s">
        <v>204</v>
      </c>
      <c r="I12" s="153"/>
      <c r="J12" s="153"/>
      <c r="K12" s="208"/>
    </row>
    <row r="13" spans="1:23" ht="15" thickTop="1" thickBot="1" x14ac:dyDescent="0.3">
      <c r="B13" s="142">
        <v>45218</v>
      </c>
      <c r="C13" s="139"/>
      <c r="D13" s="139"/>
      <c r="E13" s="139"/>
      <c r="F13" s="139"/>
      <c r="G13" s="148" t="s">
        <v>205</v>
      </c>
      <c r="I13" s="153"/>
      <c r="J13" s="153"/>
      <c r="K13" s="208"/>
    </row>
    <row r="14" spans="1:23" ht="15" thickTop="1" thickBot="1" x14ac:dyDescent="0.3">
      <c r="B14" s="142">
        <v>45219</v>
      </c>
      <c r="C14" s="139"/>
      <c r="D14" s="139"/>
      <c r="E14" s="139"/>
      <c r="F14" s="139"/>
      <c r="G14" s="148" t="s">
        <v>204</v>
      </c>
      <c r="I14" s="153"/>
      <c r="J14" s="153"/>
      <c r="K14" s="208"/>
    </row>
    <row r="15" spans="1:23" ht="15" thickTop="1" thickBot="1" x14ac:dyDescent="0.3">
      <c r="B15" s="142">
        <v>45220</v>
      </c>
      <c r="C15" s="139"/>
      <c r="D15" s="139"/>
      <c r="E15" s="139"/>
      <c r="F15" s="139"/>
      <c r="G15" s="149" t="s">
        <v>204</v>
      </c>
      <c r="I15" s="153"/>
      <c r="J15" s="153"/>
      <c r="K15" s="208"/>
    </row>
    <row r="16" spans="1:23" ht="15" thickTop="1" thickBot="1" x14ac:dyDescent="0.3">
      <c r="B16" s="142">
        <v>45221</v>
      </c>
      <c r="C16" s="139"/>
      <c r="D16" s="139"/>
      <c r="E16" s="139"/>
      <c r="F16" s="139"/>
      <c r="G16" s="149" t="s">
        <v>204</v>
      </c>
      <c r="H16" s="2"/>
      <c r="I16" s="1"/>
      <c r="J16" s="1"/>
      <c r="K16" s="208"/>
    </row>
    <row r="17" spans="2:11" ht="15" thickTop="1" thickBot="1" x14ac:dyDescent="0.3">
      <c r="B17" s="142">
        <v>45222</v>
      </c>
      <c r="C17" s="139"/>
      <c r="D17" s="139"/>
      <c r="E17" s="139"/>
      <c r="F17" s="139"/>
      <c r="G17" s="149" t="s">
        <v>205</v>
      </c>
      <c r="H17" s="2"/>
      <c r="I17" s="1"/>
      <c r="J17" s="1"/>
      <c r="K17" s="208"/>
    </row>
    <row r="18" spans="2:11" ht="15" thickTop="1" thickBot="1" x14ac:dyDescent="0.3">
      <c r="B18" s="142">
        <v>45223</v>
      </c>
      <c r="C18" s="139"/>
      <c r="D18" s="139"/>
      <c r="E18" s="139"/>
      <c r="F18" s="139"/>
      <c r="G18" s="149" t="s">
        <v>205</v>
      </c>
      <c r="H18" s="2"/>
      <c r="I18" s="1"/>
      <c r="J18" s="1"/>
      <c r="K18" s="208"/>
    </row>
    <row r="19" spans="2:11" ht="15" thickTop="1" thickBot="1" x14ac:dyDescent="0.3">
      <c r="B19" s="142">
        <v>45224</v>
      </c>
      <c r="C19" s="139"/>
      <c r="D19" s="139"/>
      <c r="E19" s="139"/>
      <c r="F19" s="139"/>
      <c r="G19" s="149" t="s">
        <v>205</v>
      </c>
      <c r="H19" s="2"/>
      <c r="I19" s="1"/>
      <c r="J19" s="1"/>
    </row>
    <row r="20" spans="2:11" ht="15" thickTop="1" thickBot="1" x14ac:dyDescent="0.3">
      <c r="B20" s="142">
        <v>45225</v>
      </c>
      <c r="C20" s="139"/>
      <c r="D20" s="139"/>
      <c r="E20" s="139"/>
      <c r="F20" s="139"/>
      <c r="G20" s="149" t="s">
        <v>204</v>
      </c>
      <c r="H20" s="2"/>
      <c r="I20" s="1"/>
      <c r="J20" s="1"/>
    </row>
    <row r="21" spans="2:11" ht="15" thickTop="1" thickBot="1" x14ac:dyDescent="0.3">
      <c r="B21" s="142">
        <v>45226</v>
      </c>
      <c r="C21" s="139"/>
      <c r="D21" s="139"/>
      <c r="E21" s="139"/>
      <c r="F21" s="139"/>
      <c r="G21" s="149" t="s">
        <v>204</v>
      </c>
      <c r="H21" s="2"/>
      <c r="I21" s="1"/>
      <c r="J21" s="1"/>
    </row>
    <row r="22" spans="2:11" ht="15" thickTop="1" thickBot="1" x14ac:dyDescent="0.3">
      <c r="B22" s="142">
        <v>45227</v>
      </c>
      <c r="C22" s="139"/>
      <c r="D22" s="139"/>
      <c r="E22" s="139"/>
      <c r="F22" s="139"/>
      <c r="G22" s="149" t="s">
        <v>204</v>
      </c>
      <c r="H22" s="2"/>
      <c r="I22" s="1"/>
      <c r="J22" s="1"/>
    </row>
    <row r="23" spans="2:11" ht="15" thickTop="1" thickBot="1" x14ac:dyDescent="0.3">
      <c r="B23" s="142">
        <v>45228</v>
      </c>
      <c r="C23" s="139"/>
      <c r="D23" s="139"/>
      <c r="E23" s="139"/>
      <c r="F23" s="139"/>
      <c r="G23" s="149" t="s">
        <v>204</v>
      </c>
      <c r="H23" s="2"/>
      <c r="I23" s="1"/>
      <c r="J23" s="1"/>
    </row>
    <row r="24" spans="2:11" ht="15" thickTop="1" thickBot="1" x14ac:dyDescent="0.3">
      <c r="B24" s="142">
        <v>45229</v>
      </c>
      <c r="C24" s="139"/>
      <c r="D24" s="139"/>
      <c r="E24" s="139"/>
      <c r="F24" s="139"/>
      <c r="G24" s="149" t="s">
        <v>204</v>
      </c>
      <c r="H24" s="2"/>
      <c r="I24" s="1"/>
      <c r="J24" s="1"/>
    </row>
    <row r="25" spans="2:11" ht="15" thickTop="1" thickBot="1" x14ac:dyDescent="0.3">
      <c r="B25" s="142">
        <v>45230</v>
      </c>
      <c r="C25" s="139"/>
      <c r="D25" s="139"/>
      <c r="E25" s="139"/>
      <c r="F25" s="139"/>
      <c r="G25" s="149" t="s">
        <v>204</v>
      </c>
      <c r="H25" s="2"/>
      <c r="I25" s="1"/>
      <c r="J25" s="1"/>
    </row>
    <row r="26" spans="2:11" ht="15" thickTop="1" thickBot="1" x14ac:dyDescent="0.3">
      <c r="B26" s="142">
        <v>45231</v>
      </c>
      <c r="C26" s="139"/>
      <c r="D26" s="139"/>
      <c r="E26" s="139"/>
      <c r="F26" s="139"/>
      <c r="G26" s="149" t="s">
        <v>204</v>
      </c>
      <c r="H26" s="2"/>
      <c r="I26" s="1"/>
      <c r="J26" s="1"/>
    </row>
    <row r="27" spans="2:11" ht="15" thickTop="1" thickBot="1" x14ac:dyDescent="0.3">
      <c r="B27" s="142">
        <v>45232</v>
      </c>
      <c r="C27" s="139"/>
      <c r="D27" s="139"/>
      <c r="E27" s="139"/>
      <c r="F27" s="139"/>
      <c r="G27" s="149"/>
      <c r="H27" s="2"/>
      <c r="I27" s="1"/>
      <c r="J27" s="1"/>
    </row>
    <row r="28" spans="2:11" ht="15" thickTop="1" thickBot="1" x14ac:dyDescent="0.3">
      <c r="B28" s="142">
        <v>45233</v>
      </c>
      <c r="C28" s="139"/>
      <c r="D28" s="139"/>
      <c r="E28" s="139"/>
      <c r="F28" s="139"/>
      <c r="G28" s="149"/>
      <c r="H28" s="2"/>
      <c r="I28" s="1"/>
      <c r="J28" s="1"/>
    </row>
    <row r="29" spans="2:11" ht="15" thickTop="1" thickBot="1" x14ac:dyDescent="0.3">
      <c r="B29" s="142">
        <v>45234</v>
      </c>
      <c r="C29" s="139"/>
      <c r="D29" s="139"/>
      <c r="E29" s="139"/>
      <c r="F29" s="139"/>
      <c r="G29" s="149"/>
      <c r="H29" s="2"/>
      <c r="I29" s="1"/>
      <c r="J29" s="1"/>
    </row>
    <row r="30" spans="2:11" ht="15" thickTop="1" thickBot="1" x14ac:dyDescent="0.3">
      <c r="B30" s="142">
        <v>45235</v>
      </c>
      <c r="C30" s="139"/>
      <c r="D30" s="139"/>
      <c r="E30" s="139"/>
      <c r="F30" s="139"/>
      <c r="G30" s="149"/>
      <c r="H30" s="2"/>
      <c r="I30" s="1"/>
      <c r="J30" s="1"/>
    </row>
    <row r="31" spans="2:11" ht="15" thickTop="1" thickBot="1" x14ac:dyDescent="0.3">
      <c r="B31" s="142">
        <v>45236</v>
      </c>
      <c r="C31" s="139"/>
      <c r="D31" s="139"/>
      <c r="E31" s="139"/>
      <c r="F31" s="139"/>
      <c r="G31" s="149"/>
      <c r="H31" s="2"/>
      <c r="I31" s="1"/>
      <c r="J31" s="1"/>
    </row>
    <row r="32" spans="2:11" ht="15" thickTop="1" thickBot="1" x14ac:dyDescent="0.3">
      <c r="B32" s="142">
        <v>45237</v>
      </c>
      <c r="C32" s="139"/>
      <c r="D32" s="139"/>
      <c r="E32" s="139"/>
      <c r="F32" s="139"/>
      <c r="G32" s="149"/>
      <c r="H32" s="2"/>
      <c r="I32" s="1"/>
      <c r="J32" s="1"/>
    </row>
    <row r="33" spans="2:10" ht="15" thickTop="1" thickBot="1" x14ac:dyDescent="0.3">
      <c r="B33" s="142">
        <v>45238</v>
      </c>
      <c r="C33" s="139"/>
      <c r="D33" s="139"/>
      <c r="E33" s="139"/>
      <c r="F33" s="139"/>
      <c r="G33" s="149"/>
      <c r="H33" s="2"/>
      <c r="I33" s="1"/>
      <c r="J33" s="1"/>
    </row>
    <row r="34" spans="2:10" ht="15" thickTop="1" thickBot="1" x14ac:dyDescent="0.3">
      <c r="B34" s="142">
        <v>45239</v>
      </c>
      <c r="C34" s="139"/>
      <c r="D34" s="139"/>
      <c r="E34" s="139"/>
      <c r="F34" s="139"/>
      <c r="G34" s="149"/>
      <c r="H34" s="2"/>
      <c r="I34" s="1"/>
      <c r="J34" s="1"/>
    </row>
    <row r="35" spans="2:10" ht="15" thickTop="1" thickBot="1" x14ac:dyDescent="0.3">
      <c r="B35" s="142">
        <v>45240</v>
      </c>
      <c r="C35" s="139"/>
      <c r="D35" s="139"/>
      <c r="E35" s="139"/>
      <c r="F35" s="139"/>
      <c r="G35" s="149"/>
      <c r="H35" s="2"/>
      <c r="I35" s="1"/>
      <c r="J35" s="1"/>
    </row>
    <row r="36" spans="2:10" ht="15" thickTop="1" thickBot="1" x14ac:dyDescent="0.3">
      <c r="B36" s="142">
        <v>45241</v>
      </c>
      <c r="C36" s="139"/>
      <c r="D36" s="139"/>
      <c r="E36" s="139"/>
      <c r="F36" s="139"/>
      <c r="G36" s="149"/>
      <c r="H36" s="2"/>
      <c r="I36" s="1"/>
      <c r="J36" s="1"/>
    </row>
    <row r="37" spans="2:10" ht="15" thickTop="1" thickBot="1" x14ac:dyDescent="0.3">
      <c r="B37" s="142">
        <v>45242</v>
      </c>
      <c r="C37" s="139"/>
      <c r="D37" s="139"/>
      <c r="E37" s="139"/>
      <c r="F37" s="139"/>
      <c r="G37" s="149"/>
      <c r="H37" s="2"/>
      <c r="I37" s="1"/>
      <c r="J37" s="1"/>
    </row>
    <row r="38" spans="2:10" ht="15" thickTop="1" thickBot="1" x14ac:dyDescent="0.3">
      <c r="B38" s="142">
        <v>45243</v>
      </c>
      <c r="C38" s="139"/>
      <c r="D38" s="139"/>
      <c r="E38" s="139"/>
      <c r="F38" s="139"/>
      <c r="G38" s="149"/>
      <c r="H38" s="2"/>
      <c r="I38" s="1"/>
      <c r="J38" s="1"/>
    </row>
    <row r="39" spans="2:10" ht="15" thickTop="1" thickBot="1" x14ac:dyDescent="0.3">
      <c r="B39" s="142">
        <v>45244</v>
      </c>
      <c r="C39" s="139"/>
      <c r="D39" s="139"/>
      <c r="E39" s="139"/>
      <c r="F39" s="139"/>
      <c r="G39" s="149"/>
      <c r="H39" s="2"/>
      <c r="I39" s="1"/>
      <c r="J39" s="1"/>
    </row>
    <row r="40" spans="2:10" ht="15" thickTop="1" thickBot="1" x14ac:dyDescent="0.3">
      <c r="B40" s="142">
        <v>45245</v>
      </c>
      <c r="C40" s="139"/>
      <c r="D40" s="139"/>
      <c r="E40" s="139"/>
      <c r="F40" s="139"/>
      <c r="G40" s="149"/>
      <c r="H40" s="2"/>
      <c r="I40" s="1"/>
      <c r="J40" s="1"/>
    </row>
    <row r="41" spans="2:10" ht="15" thickTop="1" thickBot="1" x14ac:dyDescent="0.3">
      <c r="B41" s="142">
        <v>45246</v>
      </c>
      <c r="C41" s="139"/>
      <c r="D41" s="139"/>
      <c r="E41" s="139"/>
      <c r="F41" s="139"/>
      <c r="G41" s="149"/>
      <c r="H41" s="2"/>
      <c r="I41" s="1"/>
      <c r="J41" s="1"/>
    </row>
    <row r="42" spans="2:10" ht="15" thickTop="1" thickBot="1" x14ac:dyDescent="0.3">
      <c r="B42" s="142">
        <v>45247</v>
      </c>
      <c r="C42" s="139"/>
      <c r="D42" s="139"/>
      <c r="E42" s="139"/>
      <c r="F42" s="139"/>
      <c r="G42" s="149"/>
      <c r="H42" s="2"/>
      <c r="I42" s="1"/>
      <c r="J42" s="1"/>
    </row>
    <row r="43" spans="2:10" ht="15" thickTop="1" thickBot="1" x14ac:dyDescent="0.3">
      <c r="B43" s="142">
        <v>45248</v>
      </c>
      <c r="C43" s="139"/>
      <c r="D43" s="139"/>
      <c r="E43" s="139"/>
      <c r="F43" s="139"/>
      <c r="G43" s="149"/>
      <c r="H43" s="2"/>
      <c r="I43" s="1"/>
      <c r="J43" s="1"/>
    </row>
    <row r="44" spans="2:10" ht="15" thickTop="1" thickBot="1" x14ac:dyDescent="0.3">
      <c r="B44" s="142">
        <v>45249</v>
      </c>
      <c r="C44" s="139"/>
      <c r="D44" s="139"/>
      <c r="E44" s="139"/>
      <c r="F44" s="139"/>
      <c r="G44" s="149"/>
      <c r="H44" s="2"/>
      <c r="I44" s="1"/>
      <c r="J44" s="1"/>
    </row>
    <row r="45" spans="2:10" ht="15" thickTop="1" thickBot="1" x14ac:dyDescent="0.3">
      <c r="B45" s="142">
        <v>45250</v>
      </c>
      <c r="C45" s="139"/>
      <c r="D45" s="139"/>
      <c r="E45" s="139"/>
      <c r="F45" s="139"/>
      <c r="G45" s="149"/>
      <c r="H45" s="2"/>
      <c r="I45" s="1"/>
      <c r="J45" s="1"/>
    </row>
    <row r="46" spans="2:10" ht="15" thickTop="1" thickBot="1" x14ac:dyDescent="0.3">
      <c r="B46" s="142">
        <v>45251</v>
      </c>
      <c r="C46" s="139"/>
      <c r="D46" s="139"/>
      <c r="E46" s="139"/>
      <c r="F46" s="139"/>
      <c r="G46" s="149"/>
      <c r="H46" s="2"/>
      <c r="I46" s="1"/>
      <c r="J46" s="1"/>
    </row>
    <row r="47" spans="2:10" ht="15" thickTop="1" thickBot="1" x14ac:dyDescent="0.3">
      <c r="B47" s="142">
        <v>45252</v>
      </c>
      <c r="C47" s="139"/>
      <c r="D47" s="139"/>
      <c r="E47" s="139"/>
      <c r="F47" s="139"/>
      <c r="G47" s="149"/>
      <c r="H47" s="2"/>
      <c r="I47" s="1"/>
      <c r="J47" s="1"/>
    </row>
    <row r="48" spans="2:10" ht="15" thickTop="1" thickBot="1" x14ac:dyDescent="0.3">
      <c r="B48" s="142">
        <v>45253</v>
      </c>
      <c r="C48" s="139"/>
      <c r="D48" s="139"/>
      <c r="E48" s="139"/>
      <c r="F48" s="139"/>
      <c r="G48" s="149"/>
      <c r="H48" s="2"/>
      <c r="I48" s="1"/>
      <c r="J48" s="1"/>
    </row>
    <row r="49" spans="2:10" ht="15" thickTop="1" thickBot="1" x14ac:dyDescent="0.3">
      <c r="B49" s="142">
        <v>45254</v>
      </c>
      <c r="C49" s="139"/>
      <c r="D49" s="139"/>
      <c r="E49" s="139"/>
      <c r="F49" s="139"/>
      <c r="G49" s="149"/>
      <c r="H49" s="2"/>
      <c r="I49" s="1"/>
      <c r="J49" s="1"/>
    </row>
    <row r="50" spans="2:10" ht="15" thickTop="1" thickBot="1" x14ac:dyDescent="0.3">
      <c r="B50" s="142">
        <v>45255</v>
      </c>
      <c r="C50" s="139"/>
      <c r="D50" s="139"/>
      <c r="E50" s="139"/>
      <c r="F50" s="139"/>
      <c r="G50" s="149"/>
      <c r="H50" s="2"/>
      <c r="I50" s="1"/>
      <c r="J50" s="1"/>
    </row>
    <row r="51" spans="2:10" ht="15" thickTop="1" thickBot="1" x14ac:dyDescent="0.3">
      <c r="B51" s="142">
        <v>45256</v>
      </c>
      <c r="C51" s="139"/>
      <c r="D51" s="139"/>
      <c r="E51" s="139"/>
      <c r="F51" s="139"/>
      <c r="G51" s="149"/>
      <c r="H51" s="2"/>
      <c r="I51" s="1"/>
      <c r="J51" s="1"/>
    </row>
    <row r="52" spans="2:10" ht="15" thickTop="1" thickBot="1" x14ac:dyDescent="0.3">
      <c r="B52" s="142">
        <v>45257</v>
      </c>
      <c r="C52" s="139"/>
      <c r="D52" s="139"/>
      <c r="E52" s="139"/>
      <c r="F52" s="139"/>
      <c r="G52" s="149"/>
      <c r="H52" s="2"/>
      <c r="I52" s="1"/>
      <c r="J52" s="1"/>
    </row>
    <row r="53" spans="2:10" ht="15" thickTop="1" thickBot="1" x14ac:dyDescent="0.3">
      <c r="B53" s="142">
        <v>45258</v>
      </c>
      <c r="C53" s="139"/>
      <c r="D53" s="139"/>
      <c r="E53" s="139"/>
      <c r="F53" s="139"/>
      <c r="G53" s="149"/>
      <c r="H53" s="2"/>
      <c r="I53" s="1"/>
      <c r="J53" s="1"/>
    </row>
    <row r="54" spans="2:10" ht="15" thickTop="1" thickBot="1" x14ac:dyDescent="0.3">
      <c r="B54" s="142">
        <v>45259</v>
      </c>
      <c r="C54" s="139"/>
      <c r="D54" s="139"/>
      <c r="E54" s="139"/>
      <c r="F54" s="139"/>
      <c r="G54" s="149"/>
      <c r="H54" s="2"/>
      <c r="I54" s="1"/>
      <c r="J54" s="1"/>
    </row>
    <row r="55" spans="2:10" ht="15" thickTop="1" thickBot="1" x14ac:dyDescent="0.3">
      <c r="B55" s="142">
        <v>45260</v>
      </c>
      <c r="C55" s="139"/>
      <c r="D55" s="139"/>
      <c r="E55" s="139"/>
      <c r="F55" s="139"/>
      <c r="G55" s="149"/>
      <c r="H55" s="2"/>
      <c r="I55" s="1"/>
      <c r="J55" s="1"/>
    </row>
    <row r="56" spans="2:10" ht="15" thickTop="1" thickBot="1" x14ac:dyDescent="0.3">
      <c r="B56" s="142">
        <v>45261</v>
      </c>
      <c r="C56" s="139"/>
      <c r="D56" s="139"/>
      <c r="E56" s="139"/>
      <c r="F56" s="139"/>
      <c r="G56" s="149"/>
      <c r="H56" s="2"/>
      <c r="I56" s="1"/>
      <c r="J56" s="1"/>
    </row>
    <row r="57" spans="2:10" ht="15" thickTop="1" thickBot="1" x14ac:dyDescent="0.3">
      <c r="B57" s="142">
        <v>45262</v>
      </c>
      <c r="C57" s="139"/>
      <c r="D57" s="139"/>
      <c r="E57" s="139"/>
      <c r="F57" s="139"/>
      <c r="G57" s="149"/>
      <c r="H57" s="2"/>
      <c r="I57" s="1"/>
      <c r="J57" s="1"/>
    </row>
    <row r="58" spans="2:10" ht="15" thickTop="1" thickBot="1" x14ac:dyDescent="0.3">
      <c r="B58" s="142">
        <v>45263</v>
      </c>
      <c r="C58" s="139"/>
      <c r="D58" s="139"/>
      <c r="E58" s="139"/>
      <c r="F58" s="139"/>
      <c r="G58" s="149"/>
      <c r="H58" s="2"/>
      <c r="I58" s="1"/>
      <c r="J58" s="1"/>
    </row>
    <row r="59" spans="2:10" ht="15" thickTop="1" thickBot="1" x14ac:dyDescent="0.3">
      <c r="B59" s="142">
        <v>45264</v>
      </c>
      <c r="C59" s="139"/>
      <c r="D59" s="139"/>
      <c r="E59" s="139"/>
      <c r="F59" s="139"/>
      <c r="G59" s="149"/>
      <c r="H59" s="2"/>
      <c r="I59" s="1"/>
      <c r="J59" s="1"/>
    </row>
    <row r="60" spans="2:10" ht="15" thickTop="1" thickBot="1" x14ac:dyDescent="0.3">
      <c r="B60" s="142">
        <v>45265</v>
      </c>
      <c r="C60" s="139"/>
      <c r="D60" s="139"/>
      <c r="E60" s="139"/>
      <c r="F60" s="139"/>
      <c r="G60" s="149"/>
      <c r="H60" s="2"/>
      <c r="I60" s="1"/>
      <c r="J60" s="1"/>
    </row>
    <row r="61" spans="2:10" ht="15" thickTop="1" thickBot="1" x14ac:dyDescent="0.3">
      <c r="B61" s="142">
        <v>45266</v>
      </c>
      <c r="C61" s="139"/>
      <c r="D61" s="139"/>
      <c r="E61" s="139"/>
      <c r="F61" s="139"/>
      <c r="G61" s="149"/>
      <c r="H61" s="2"/>
      <c r="I61" s="1"/>
      <c r="J61" s="1"/>
    </row>
    <row r="62" spans="2:10" ht="15" thickTop="1" thickBot="1" x14ac:dyDescent="0.3">
      <c r="B62" s="142">
        <v>45267</v>
      </c>
      <c r="C62" s="139"/>
      <c r="D62" s="139"/>
      <c r="E62" s="139"/>
      <c r="F62" s="139"/>
      <c r="G62" s="149"/>
      <c r="H62" s="2"/>
      <c r="I62" s="1"/>
      <c r="J62" s="1"/>
    </row>
    <row r="63" spans="2:10" ht="15" thickTop="1" thickBot="1" x14ac:dyDescent="0.3">
      <c r="B63" s="142">
        <v>45268</v>
      </c>
      <c r="C63" s="139"/>
      <c r="D63" s="139"/>
      <c r="E63" s="139"/>
      <c r="F63" s="139"/>
      <c r="G63" s="149"/>
      <c r="H63" s="2"/>
      <c r="I63" s="1"/>
      <c r="J63" s="1"/>
    </row>
    <row r="64" spans="2:10" ht="15" thickTop="1" thickBot="1" x14ac:dyDescent="0.3">
      <c r="B64" s="142">
        <v>45269</v>
      </c>
      <c r="C64" s="139"/>
      <c r="D64" s="139"/>
      <c r="E64" s="139"/>
      <c r="F64" s="139"/>
      <c r="G64" s="149"/>
      <c r="H64" s="2"/>
      <c r="I64" s="1"/>
      <c r="J64" s="1"/>
    </row>
    <row r="65" spans="2:10" ht="15" thickTop="1" thickBot="1" x14ac:dyDescent="0.3">
      <c r="B65" s="142">
        <v>45270</v>
      </c>
      <c r="C65" s="139"/>
      <c r="D65" s="139"/>
      <c r="E65" s="139"/>
      <c r="F65" s="139"/>
      <c r="G65" s="149"/>
      <c r="H65" s="2"/>
      <c r="I65" s="1"/>
      <c r="J65" s="1"/>
    </row>
    <row r="66" spans="2:10" ht="15" thickTop="1" thickBot="1" x14ac:dyDescent="0.3">
      <c r="B66" s="142">
        <v>45271</v>
      </c>
      <c r="C66" s="139"/>
      <c r="D66" s="139"/>
      <c r="E66" s="139"/>
      <c r="F66" s="139"/>
      <c r="G66" s="149"/>
      <c r="H66" s="2"/>
      <c r="I66" s="1"/>
      <c r="J66" s="1"/>
    </row>
    <row r="67" spans="2:10" ht="15" thickTop="1" thickBot="1" x14ac:dyDescent="0.3">
      <c r="B67" s="142">
        <v>45272</v>
      </c>
      <c r="C67" s="139"/>
      <c r="D67" s="139"/>
      <c r="E67" s="139"/>
      <c r="F67" s="139"/>
      <c r="G67" s="149"/>
      <c r="H67" s="2"/>
      <c r="I67" s="1"/>
      <c r="J67" s="1"/>
    </row>
    <row r="68" spans="2:10" ht="15" thickTop="1" thickBot="1" x14ac:dyDescent="0.3">
      <c r="B68" s="142">
        <v>45273</v>
      </c>
      <c r="C68" s="139"/>
      <c r="D68" s="139"/>
      <c r="E68" s="139"/>
      <c r="F68" s="139"/>
      <c r="G68" s="149"/>
      <c r="H68" s="2"/>
      <c r="I68" s="1"/>
      <c r="J68" s="1"/>
    </row>
    <row r="69" spans="2:10" ht="15" thickTop="1" thickBot="1" x14ac:dyDescent="0.3">
      <c r="B69" s="142">
        <v>45274</v>
      </c>
      <c r="C69" s="139"/>
      <c r="D69" s="139"/>
      <c r="E69" s="139"/>
      <c r="F69" s="139"/>
      <c r="G69" s="149"/>
      <c r="H69" s="2"/>
      <c r="I69" s="1"/>
      <c r="J69" s="1"/>
    </row>
    <row r="70" spans="2:10" ht="15" thickTop="1" thickBot="1" x14ac:dyDescent="0.3">
      <c r="B70" s="142">
        <v>45275</v>
      </c>
      <c r="C70" s="139"/>
      <c r="D70" s="139"/>
      <c r="E70" s="139"/>
      <c r="F70" s="139"/>
      <c r="G70" s="149"/>
      <c r="H70" s="2"/>
      <c r="I70" s="1"/>
      <c r="J70" s="1"/>
    </row>
    <row r="71" spans="2:10" ht="15" thickTop="1" thickBot="1" x14ac:dyDescent="0.3">
      <c r="B71" s="142">
        <v>45276</v>
      </c>
      <c r="C71" s="139"/>
      <c r="D71" s="139"/>
      <c r="E71" s="139"/>
      <c r="F71" s="139"/>
      <c r="G71" s="149"/>
      <c r="H71" s="2"/>
      <c r="I71" s="1"/>
      <c r="J71" s="1"/>
    </row>
    <row r="72" spans="2:10" ht="15" thickTop="1" thickBot="1" x14ac:dyDescent="0.3">
      <c r="B72" s="142">
        <v>45277</v>
      </c>
      <c r="C72" s="139"/>
      <c r="D72" s="139"/>
      <c r="E72" s="139"/>
      <c r="F72" s="139"/>
      <c r="G72" s="149"/>
      <c r="H72" s="2"/>
      <c r="I72" s="1"/>
      <c r="J72" s="1"/>
    </row>
    <row r="73" spans="2:10" ht="15" thickTop="1" thickBot="1" x14ac:dyDescent="0.3">
      <c r="B73" s="142">
        <v>45278</v>
      </c>
      <c r="C73" s="139"/>
      <c r="D73" s="139"/>
      <c r="E73" s="139"/>
      <c r="F73" s="139"/>
      <c r="G73" s="149"/>
      <c r="H73" s="2"/>
      <c r="I73" s="1"/>
      <c r="J73" s="1"/>
    </row>
    <row r="74" spans="2:10" ht="15" thickTop="1" thickBot="1" x14ac:dyDescent="0.3">
      <c r="B74" s="142">
        <v>45279</v>
      </c>
      <c r="C74" s="139"/>
      <c r="D74" s="139"/>
      <c r="E74" s="139"/>
      <c r="F74" s="139"/>
      <c r="G74" s="149"/>
      <c r="H74" s="2"/>
      <c r="I74" s="1"/>
      <c r="J74" s="1"/>
    </row>
    <row r="75" spans="2:10" ht="15" thickTop="1" thickBot="1" x14ac:dyDescent="0.3">
      <c r="B75" s="142">
        <v>45280</v>
      </c>
      <c r="C75" s="139"/>
      <c r="D75" s="139"/>
      <c r="E75" s="139"/>
      <c r="F75" s="139"/>
      <c r="G75" s="149"/>
      <c r="H75" s="2"/>
      <c r="I75" s="1"/>
      <c r="J75" s="1"/>
    </row>
    <row r="76" spans="2:10" ht="15" thickTop="1" thickBot="1" x14ac:dyDescent="0.3">
      <c r="B76" s="142">
        <v>45281</v>
      </c>
      <c r="C76" s="139"/>
      <c r="D76" s="139"/>
      <c r="E76" s="139"/>
      <c r="F76" s="139"/>
      <c r="G76" s="149"/>
      <c r="H76" s="2"/>
      <c r="I76" s="1"/>
      <c r="J76" s="1"/>
    </row>
    <row r="77" spans="2:10" ht="15" thickTop="1" thickBot="1" x14ac:dyDescent="0.3">
      <c r="B77" s="142">
        <v>45282</v>
      </c>
      <c r="C77" s="139"/>
      <c r="D77" s="139"/>
      <c r="E77" s="139"/>
      <c r="F77" s="139"/>
      <c r="G77" s="149"/>
      <c r="H77" s="2"/>
      <c r="I77" s="1"/>
      <c r="J77" s="1"/>
    </row>
    <row r="78" spans="2:10" ht="15" thickTop="1" thickBot="1" x14ac:dyDescent="0.3">
      <c r="B78" s="142">
        <v>45283</v>
      </c>
      <c r="C78" s="139"/>
      <c r="D78" s="139"/>
      <c r="E78" s="139"/>
      <c r="F78" s="139"/>
      <c r="G78" s="149"/>
      <c r="H78" s="2"/>
      <c r="I78" s="1"/>
      <c r="J78" s="1"/>
    </row>
    <row r="79" spans="2:10" ht="15" thickTop="1" thickBot="1" x14ac:dyDescent="0.3">
      <c r="B79" s="142">
        <v>45284</v>
      </c>
      <c r="C79" s="139"/>
      <c r="D79" s="139"/>
      <c r="E79" s="139"/>
      <c r="F79" s="139"/>
      <c r="G79" s="149"/>
      <c r="H79" s="2"/>
      <c r="I79" s="1"/>
      <c r="J79" s="1"/>
    </row>
    <row r="80" spans="2:10" ht="15" thickTop="1" thickBot="1" x14ac:dyDescent="0.3">
      <c r="B80" s="142">
        <v>45285</v>
      </c>
      <c r="C80" s="139"/>
      <c r="D80" s="139"/>
      <c r="E80" s="139"/>
      <c r="F80" s="139"/>
      <c r="G80" s="149"/>
      <c r="H80" s="2"/>
      <c r="I80" s="1"/>
      <c r="J80" s="1"/>
    </row>
    <row r="81" spans="2:10" ht="15" thickTop="1" thickBot="1" x14ac:dyDescent="0.3">
      <c r="B81" s="142">
        <v>45286</v>
      </c>
      <c r="C81" s="139"/>
      <c r="D81" s="139"/>
      <c r="E81" s="139"/>
      <c r="F81" s="139"/>
      <c r="G81" s="149"/>
      <c r="H81" s="2"/>
      <c r="I81" s="1"/>
      <c r="J81" s="1"/>
    </row>
    <row r="82" spans="2:10" ht="15" thickTop="1" thickBot="1" x14ac:dyDescent="0.3">
      <c r="B82" s="142">
        <v>45287</v>
      </c>
      <c r="C82" s="139"/>
      <c r="D82" s="139"/>
      <c r="E82" s="139"/>
      <c r="F82" s="139"/>
      <c r="G82" s="149"/>
      <c r="H82" s="2"/>
      <c r="I82" s="1"/>
      <c r="J82" s="1"/>
    </row>
    <row r="83" spans="2:10" ht="15" thickTop="1" thickBot="1" x14ac:dyDescent="0.3">
      <c r="B83" s="142">
        <v>45288</v>
      </c>
      <c r="C83" s="139"/>
      <c r="D83" s="139"/>
      <c r="E83" s="139"/>
      <c r="F83" s="139"/>
      <c r="G83" s="149"/>
      <c r="H83" s="2"/>
      <c r="I83" s="1"/>
      <c r="J83" s="1"/>
    </row>
    <row r="84" spans="2:10" ht="15" thickTop="1" thickBot="1" x14ac:dyDescent="0.3">
      <c r="B84" s="142">
        <v>45289</v>
      </c>
      <c r="C84" s="139"/>
      <c r="D84" s="139"/>
      <c r="E84" s="139"/>
      <c r="F84" s="139"/>
      <c r="G84" s="149"/>
      <c r="H84" s="2"/>
      <c r="I84" s="1"/>
      <c r="J84" s="1"/>
    </row>
    <row r="85" spans="2:10" ht="15" thickTop="1" thickBot="1" x14ac:dyDescent="0.3">
      <c r="B85" s="142">
        <v>45290</v>
      </c>
      <c r="C85" s="139"/>
      <c r="D85" s="139"/>
      <c r="E85" s="139"/>
      <c r="F85" s="139"/>
      <c r="G85" s="149"/>
      <c r="H85" s="2"/>
      <c r="I85" s="1"/>
      <c r="J85" s="1"/>
    </row>
    <row r="86" spans="2:10" ht="15" thickTop="1" thickBot="1" x14ac:dyDescent="0.3">
      <c r="B86" s="142">
        <v>45291</v>
      </c>
      <c r="C86" s="139"/>
      <c r="D86" s="139"/>
      <c r="E86" s="139"/>
      <c r="F86" s="139"/>
      <c r="G86" s="149"/>
      <c r="H86" s="2"/>
      <c r="I86" s="1"/>
      <c r="J86" s="1"/>
    </row>
    <row r="87" spans="2:10" ht="15" thickTop="1" thickBot="1" x14ac:dyDescent="0.3">
      <c r="B87" s="142">
        <v>45292</v>
      </c>
      <c r="C87" s="139"/>
      <c r="D87" s="139"/>
      <c r="E87" s="139"/>
      <c r="F87" s="139"/>
      <c r="G87" s="149"/>
      <c r="H87" s="2"/>
      <c r="I87" s="1"/>
      <c r="J87" s="1"/>
    </row>
    <row r="88" spans="2:10" ht="15" thickTop="1" thickBot="1" x14ac:dyDescent="0.3">
      <c r="B88" s="142">
        <v>45293</v>
      </c>
      <c r="C88" s="139"/>
      <c r="D88" s="139"/>
      <c r="E88" s="139"/>
      <c r="F88" s="139"/>
      <c r="G88" s="149"/>
      <c r="H88" s="2"/>
      <c r="I88" s="1"/>
      <c r="J88" s="1"/>
    </row>
    <row r="89" spans="2:10" ht="15" thickTop="1" thickBot="1" x14ac:dyDescent="0.3">
      <c r="B89" s="142">
        <v>45294</v>
      </c>
      <c r="C89" s="139"/>
      <c r="D89" s="139"/>
      <c r="E89" s="139"/>
      <c r="F89" s="139"/>
      <c r="G89" s="149"/>
      <c r="H89" s="2"/>
      <c r="I89" s="1"/>
      <c r="J89" s="1"/>
    </row>
    <row r="90" spans="2:10" ht="15" thickTop="1" thickBot="1" x14ac:dyDescent="0.3">
      <c r="B90" s="142">
        <v>45295</v>
      </c>
      <c r="C90" s="139"/>
      <c r="D90" s="139"/>
      <c r="E90" s="139"/>
      <c r="F90" s="139"/>
      <c r="G90" s="149"/>
      <c r="H90" s="2"/>
      <c r="I90" s="1"/>
      <c r="J90" s="1"/>
    </row>
    <row r="91" spans="2:10" ht="15" thickTop="1" thickBot="1" x14ac:dyDescent="0.3">
      <c r="B91" s="142">
        <v>45296</v>
      </c>
      <c r="C91" s="139"/>
      <c r="D91" s="139"/>
      <c r="E91" s="139"/>
      <c r="F91" s="139"/>
      <c r="G91" s="149"/>
      <c r="H91" s="2"/>
      <c r="I91" s="1"/>
      <c r="J91" s="1"/>
    </row>
    <row r="92" spans="2:10" ht="15" thickTop="1" thickBot="1" x14ac:dyDescent="0.3">
      <c r="B92" s="142">
        <v>45297</v>
      </c>
      <c r="C92" s="139"/>
      <c r="D92" s="139"/>
      <c r="E92" s="139"/>
      <c r="F92" s="139"/>
      <c r="G92" s="149"/>
      <c r="H92" s="2"/>
      <c r="I92" s="1"/>
      <c r="J92" s="1"/>
    </row>
    <row r="93" spans="2:10" ht="15" thickTop="1" thickBot="1" x14ac:dyDescent="0.3">
      <c r="B93" s="142">
        <v>45298</v>
      </c>
      <c r="C93" s="139"/>
      <c r="D93" s="139"/>
      <c r="E93" s="139"/>
      <c r="F93" s="139"/>
      <c r="G93" s="149"/>
      <c r="H93" s="2"/>
      <c r="I93" s="1"/>
      <c r="J93" s="1"/>
    </row>
    <row r="94" spans="2:10" ht="15" thickTop="1" thickBot="1" x14ac:dyDescent="0.3">
      <c r="B94" s="142">
        <v>45299</v>
      </c>
      <c r="C94" s="139"/>
      <c r="D94" s="139"/>
      <c r="E94" s="139"/>
      <c r="F94" s="139"/>
      <c r="G94" s="149"/>
      <c r="H94" s="2"/>
      <c r="I94" s="1"/>
      <c r="J94" s="1"/>
    </row>
    <row r="95" spans="2:10" ht="15" thickTop="1" thickBot="1" x14ac:dyDescent="0.3">
      <c r="B95" s="142">
        <v>45300</v>
      </c>
      <c r="C95" s="139"/>
      <c r="D95" s="139"/>
      <c r="E95" s="139"/>
      <c r="F95" s="139"/>
      <c r="G95" s="149"/>
      <c r="H95" s="2"/>
      <c r="I95" s="1"/>
      <c r="J95" s="1"/>
    </row>
    <row r="96" spans="2:10" ht="15" thickTop="1" thickBot="1" x14ac:dyDescent="0.3">
      <c r="B96" s="142">
        <v>45301</v>
      </c>
      <c r="C96" s="139"/>
      <c r="D96" s="139"/>
      <c r="E96" s="139"/>
      <c r="F96" s="139"/>
      <c r="G96" s="149"/>
      <c r="H96" s="2"/>
      <c r="I96" s="1"/>
      <c r="J96" s="1"/>
    </row>
    <row r="97" spans="2:10" ht="15" thickTop="1" thickBot="1" x14ac:dyDescent="0.3">
      <c r="B97" s="142">
        <v>45302</v>
      </c>
      <c r="C97" s="139"/>
      <c r="D97" s="139"/>
      <c r="E97" s="139"/>
      <c r="F97" s="139"/>
      <c r="G97" s="149"/>
      <c r="H97" s="2"/>
      <c r="I97" s="1"/>
      <c r="J97" s="1"/>
    </row>
    <row r="98" spans="2:10" ht="15" thickTop="1" thickBot="1" x14ac:dyDescent="0.3">
      <c r="B98" s="142">
        <v>45303</v>
      </c>
      <c r="C98" s="139"/>
      <c r="D98" s="139"/>
      <c r="E98" s="139"/>
      <c r="F98" s="139"/>
      <c r="G98" s="149"/>
      <c r="H98" s="2"/>
      <c r="I98" s="1"/>
      <c r="J98" s="1"/>
    </row>
    <row r="99" spans="2:10" ht="15" thickTop="1" thickBot="1" x14ac:dyDescent="0.3">
      <c r="B99" s="142">
        <v>45304</v>
      </c>
      <c r="C99" s="139"/>
      <c r="D99" s="139"/>
      <c r="E99" s="139"/>
      <c r="F99" s="139"/>
      <c r="G99" s="149"/>
      <c r="H99" s="2"/>
      <c r="I99" s="1"/>
      <c r="J99" s="1"/>
    </row>
    <row r="100" spans="2:10" ht="15" thickTop="1" thickBot="1" x14ac:dyDescent="0.3">
      <c r="B100" s="142">
        <v>45305</v>
      </c>
      <c r="C100" s="139"/>
      <c r="D100" s="139"/>
      <c r="E100" s="139"/>
      <c r="F100" s="139"/>
      <c r="G100" s="149"/>
      <c r="H100" s="2"/>
      <c r="I100" s="1"/>
      <c r="J100" s="1"/>
    </row>
    <row r="101" spans="2:10" ht="15" thickTop="1" thickBot="1" x14ac:dyDescent="0.3">
      <c r="B101" s="142">
        <v>45306</v>
      </c>
      <c r="C101" s="139"/>
      <c r="D101" s="139"/>
      <c r="E101" s="139"/>
      <c r="F101" s="139"/>
      <c r="G101" s="149"/>
      <c r="H101" s="2"/>
      <c r="I101" s="1"/>
      <c r="J101" s="1"/>
    </row>
    <row r="102" spans="2:10" ht="15" thickTop="1" thickBot="1" x14ac:dyDescent="0.3">
      <c r="B102" s="142">
        <v>45307</v>
      </c>
      <c r="C102" s="139"/>
      <c r="D102" s="139"/>
      <c r="E102" s="139"/>
      <c r="F102" s="139"/>
      <c r="G102" s="149"/>
      <c r="H102" s="2"/>
      <c r="I102" s="1"/>
      <c r="J102" s="1"/>
    </row>
    <row r="103" spans="2:10" ht="15" thickTop="1" thickBot="1" x14ac:dyDescent="0.3">
      <c r="B103" s="142">
        <v>45308</v>
      </c>
      <c r="C103" s="139"/>
      <c r="D103" s="139"/>
      <c r="E103" s="139"/>
      <c r="F103" s="139"/>
      <c r="G103" s="149"/>
      <c r="H103" s="2"/>
      <c r="I103" s="1"/>
      <c r="J103" s="1"/>
    </row>
    <row r="104" spans="2:10" ht="15" thickTop="1" thickBot="1" x14ac:dyDescent="0.3">
      <c r="B104" s="142">
        <v>45309</v>
      </c>
      <c r="C104" s="139"/>
      <c r="D104" s="139"/>
      <c r="E104" s="139"/>
      <c r="F104" s="139"/>
      <c r="G104" s="149"/>
      <c r="H104" s="2"/>
      <c r="I104" s="1"/>
      <c r="J104" s="1"/>
    </row>
    <row r="105" spans="2:10" ht="15" thickTop="1" thickBot="1" x14ac:dyDescent="0.3">
      <c r="B105" s="142">
        <v>45310</v>
      </c>
      <c r="C105" s="139"/>
      <c r="D105" s="139"/>
      <c r="E105" s="139"/>
      <c r="F105" s="139"/>
      <c r="G105" s="149"/>
      <c r="H105" s="2"/>
      <c r="I105" s="1"/>
      <c r="J105" s="1"/>
    </row>
    <row r="106" spans="2:10" ht="15" thickTop="1" thickBot="1" x14ac:dyDescent="0.3">
      <c r="B106" s="142">
        <v>45311</v>
      </c>
      <c r="C106" s="139"/>
      <c r="D106" s="139"/>
      <c r="E106" s="139"/>
      <c r="F106" s="139"/>
      <c r="G106" s="149"/>
      <c r="H106" s="2"/>
      <c r="I106" s="1"/>
      <c r="J106" s="1"/>
    </row>
    <row r="107" spans="2:10" ht="15" thickTop="1" thickBot="1" x14ac:dyDescent="0.3">
      <c r="B107" s="142">
        <v>45312</v>
      </c>
      <c r="C107" s="139"/>
      <c r="D107" s="139"/>
      <c r="E107" s="139"/>
      <c r="F107" s="139"/>
      <c r="G107" s="149"/>
      <c r="H107" s="2"/>
      <c r="I107" s="1"/>
      <c r="J107" s="1"/>
    </row>
    <row r="108" spans="2:10" ht="15" thickTop="1" thickBot="1" x14ac:dyDescent="0.3">
      <c r="B108" s="142">
        <v>45313</v>
      </c>
      <c r="C108" s="139"/>
      <c r="D108" s="139"/>
      <c r="E108" s="139"/>
      <c r="F108" s="139"/>
      <c r="G108" s="149"/>
      <c r="H108" s="2"/>
      <c r="I108" s="1"/>
      <c r="J108" s="1"/>
    </row>
    <row r="109" spans="2:10" ht="15" thickTop="1" thickBot="1" x14ac:dyDescent="0.3">
      <c r="B109" s="142">
        <v>45314</v>
      </c>
      <c r="C109" s="139"/>
      <c r="D109" s="139"/>
      <c r="E109" s="139"/>
      <c r="F109" s="139"/>
      <c r="G109" s="149"/>
      <c r="H109" s="2"/>
      <c r="I109" s="1"/>
      <c r="J109" s="1"/>
    </row>
    <row r="110" spans="2:10" ht="15" thickTop="1" thickBot="1" x14ac:dyDescent="0.3">
      <c r="B110" s="142">
        <v>45315</v>
      </c>
      <c r="C110" s="139"/>
      <c r="D110" s="139"/>
      <c r="E110" s="139"/>
      <c r="F110" s="139"/>
      <c r="G110" s="149"/>
      <c r="H110" s="2"/>
      <c r="I110" s="1"/>
      <c r="J110" s="1"/>
    </row>
    <row r="111" spans="2:10" ht="15" thickTop="1" thickBot="1" x14ac:dyDescent="0.3">
      <c r="B111" s="142">
        <v>45316</v>
      </c>
      <c r="C111" s="139"/>
      <c r="D111" s="139"/>
      <c r="E111" s="139"/>
      <c r="F111" s="139"/>
      <c r="G111" s="149"/>
      <c r="H111" s="2"/>
      <c r="I111" s="1"/>
      <c r="J111" s="1"/>
    </row>
    <row r="112" spans="2:10" ht="15" thickTop="1" thickBot="1" x14ac:dyDescent="0.3">
      <c r="B112" s="142">
        <v>45317</v>
      </c>
      <c r="C112" s="139"/>
      <c r="D112" s="139"/>
      <c r="E112" s="139"/>
      <c r="F112" s="139"/>
      <c r="G112" s="149"/>
      <c r="H112" s="2"/>
      <c r="I112" s="1"/>
      <c r="J112" s="1"/>
    </row>
    <row r="113" spans="2:10" ht="15" thickTop="1" thickBot="1" x14ac:dyDescent="0.3">
      <c r="B113" s="142">
        <v>45318</v>
      </c>
      <c r="C113" s="139"/>
      <c r="D113" s="139"/>
      <c r="E113" s="139"/>
      <c r="F113" s="139"/>
      <c r="G113" s="149"/>
      <c r="I113" s="14"/>
    </row>
    <row r="114" spans="2:10" ht="15" thickTop="1" thickBot="1" x14ac:dyDescent="0.3">
      <c r="B114" s="142">
        <v>45319</v>
      </c>
      <c r="C114" s="139"/>
      <c r="D114" s="139"/>
      <c r="E114" s="139"/>
      <c r="F114" s="139"/>
      <c r="G114" s="149"/>
      <c r="I114" s="14"/>
    </row>
    <row r="115" spans="2:10" ht="15" thickTop="1" thickBot="1" x14ac:dyDescent="0.3">
      <c r="B115" s="142">
        <v>45320</v>
      </c>
      <c r="C115" s="139"/>
      <c r="D115" s="139"/>
      <c r="E115" s="139"/>
      <c r="F115" s="139"/>
      <c r="G115" s="149"/>
      <c r="I115" s="14"/>
    </row>
    <row r="116" spans="2:10" ht="15" thickTop="1" thickBot="1" x14ac:dyDescent="0.3">
      <c r="B116" s="142">
        <v>45321</v>
      </c>
      <c r="C116" s="139"/>
      <c r="D116" s="139"/>
      <c r="E116" s="139"/>
      <c r="F116" s="139"/>
      <c r="G116" s="149"/>
      <c r="I116" s="14"/>
    </row>
    <row r="117" spans="2:10" ht="13.8" thickTop="1" x14ac:dyDescent="0.25">
      <c r="D117" s="1"/>
      <c r="E117" s="1"/>
      <c r="F117" s="1"/>
      <c r="I117" s="14"/>
      <c r="J117" s="140"/>
    </row>
  </sheetData>
  <mergeCells count="4">
    <mergeCell ref="B1:F1"/>
    <mergeCell ref="H1:J1"/>
    <mergeCell ref="B4:G5"/>
    <mergeCell ref="A2:G2"/>
  </mergeCells>
  <conditionalFormatting sqref="G7:G116">
    <cfRule type="containsText" dxfId="66" priority="1" operator="containsText" text="לא הושלם">
      <formula>NOT(ISERROR(SEARCH("לא הושלם",G7)))</formula>
    </cfRule>
    <cfRule type="containsText" dxfId="65" priority="2" operator="containsText" text="הושלם">
      <formula>NOT(ISERROR(SEARCH("הושלם",G7)))</formula>
    </cfRule>
    <cfRule type="containsText" dxfId="64" priority="3" operator="containsText" text="לא הושלם">
      <formula>NOT(ISERROR(SEARCH("לא הושלם",G7)))</formula>
    </cfRule>
  </conditionalFormatting>
  <conditionalFormatting sqref="S3 W3">
    <cfRule type="cellIs" dxfId="61" priority="11" stopIfTrue="1" operator="equal">
      <formula>"לא פעיל"</formula>
    </cfRule>
  </conditionalFormatting>
  <dataValidations count="1">
    <dataValidation showDropDown="1" showInputMessage="1" showErrorMessage="1" sqref="B4" xr:uid="{969AB4A0-2C03-42EB-AB30-CDEDE7C3E4FE}"/>
  </dataValidations>
  <hyperlinks>
    <hyperlink ref="A2" location="Dashboard!A1" display="חזרה לעץ מדדים" xr:uid="{E0D33D4C-DC2F-446F-8B1D-A7B66F6E1D46}"/>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E6460C37-2D6F-48E8-832B-103DC2661893}">
            <xm:f>NOT(ISERROR(SEARCH(#REF!,G7)))</xm:f>
            <xm:f>#REF!</xm:f>
            <x14:dxf>
              <fill>
                <patternFill>
                  <bgColor rgb="FF00B050"/>
                </patternFill>
              </fill>
            </x14:dxf>
          </x14:cfRule>
          <x14:cfRule type="containsText" priority="5" operator="containsText" id="{5BC9B8C5-8A97-4ED2-B25D-0B6226A0201B}">
            <xm:f>NOT(ISERROR(SEARCH(#REF!,G7)))</xm:f>
            <xm:f>#REF!</xm:f>
            <x14:dxf>
              <fill>
                <patternFill>
                  <bgColor theme="9"/>
                </patternFill>
              </fill>
            </x14:dxf>
          </x14:cfRule>
          <xm:sqref>G7:G116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36783DC-558E-4BA4-8705-F94477B0E7A7}">
          <x14:formula1>
            <xm:f>Dashboard!$A$7:$A$8</xm:f>
          </x14:formula1>
          <xm:sqref>G7:G116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6F959-5F52-483D-91F5-8396BC2FDD5A}">
  <sheetPr codeName="Sheet41">
    <tabColor theme="8" tint="-0.249977111117893"/>
  </sheetPr>
  <dimension ref="A1:X118"/>
  <sheetViews>
    <sheetView showGridLines="0" rightToLeft="1" workbookViewId="0">
      <selection activeCell="D2" sqref="D2:G2"/>
    </sheetView>
  </sheetViews>
  <sheetFormatPr defaultColWidth="8.69921875" defaultRowHeight="13.2" x14ac:dyDescent="0.25"/>
  <cols>
    <col min="1" max="1" width="6.5" style="14" customWidth="1"/>
    <col min="2" max="3" width="16.8984375" style="1" customWidth="1"/>
    <col min="4" max="7" width="16.8984375" style="40" customWidth="1"/>
    <col min="8" max="8" width="16.8984375" style="14" customWidth="1"/>
    <col min="9" max="9" width="16.296875" style="1" customWidth="1"/>
    <col min="10" max="10" width="5.59765625" style="10" customWidth="1"/>
    <col min="11" max="11" width="16.69921875" style="2" customWidth="1"/>
    <col min="12" max="12" width="15.19921875" style="16" customWidth="1"/>
    <col min="13" max="13" width="15.3984375" style="15" customWidth="1"/>
    <col min="14" max="14" width="7.5" style="1" customWidth="1"/>
    <col min="15" max="15" width="7.59765625" style="1" customWidth="1"/>
    <col min="16" max="16" width="11" style="1" customWidth="1"/>
    <col min="17" max="17" width="9.8984375" style="1" customWidth="1"/>
    <col min="18" max="18" width="15.5" style="1" customWidth="1"/>
    <col min="19" max="19" width="14.8984375" style="1" customWidth="1"/>
    <col min="20" max="20" width="11.8984375" style="1" customWidth="1"/>
    <col min="21" max="21" width="5.8984375" style="1" customWidth="1"/>
    <col min="22" max="23" width="6.8984375" style="1" customWidth="1"/>
    <col min="24" max="24" width="5.59765625" style="1" customWidth="1"/>
    <col min="25" max="25" width="7.69921875" style="1" customWidth="1"/>
    <col min="26" max="16384" width="8.69921875" style="1"/>
  </cols>
  <sheetData>
    <row r="1" spans="1:24" ht="15.75" customHeight="1" x14ac:dyDescent="0.3">
      <c r="B1" s="330"/>
      <c r="C1" s="330"/>
      <c r="D1" s="330"/>
      <c r="E1" s="121"/>
      <c r="F1" s="121"/>
      <c r="G1" s="121"/>
      <c r="I1" s="330"/>
      <c r="J1" s="330"/>
      <c r="K1" s="330"/>
      <c r="N1" s="9"/>
      <c r="P1" s="6"/>
      <c r="S1" s="19"/>
      <c r="U1" s="11"/>
    </row>
    <row r="2" spans="1:24" ht="17.25" customHeight="1" x14ac:dyDescent="0.4">
      <c r="D2" s="329" t="s">
        <v>1</v>
      </c>
      <c r="E2" s="329"/>
      <c r="F2" s="329"/>
      <c r="G2" s="329"/>
      <c r="H2" s="95"/>
      <c r="J2" s="37"/>
      <c r="K2" s="37"/>
      <c r="Q2" s="21"/>
      <c r="U2" s="2"/>
      <c r="W2" s="8"/>
    </row>
    <row r="3" spans="1:24" ht="19.5" customHeight="1" thickBot="1" x14ac:dyDescent="0.3">
      <c r="D3" s="14"/>
      <c r="E3" s="1"/>
      <c r="F3" s="1"/>
      <c r="I3" s="8"/>
      <c r="J3" s="1"/>
      <c r="K3" s="1"/>
      <c r="Q3" s="22"/>
      <c r="R3" s="23"/>
      <c r="S3" s="25"/>
      <c r="T3" s="35"/>
      <c r="V3" s="27"/>
      <c r="W3" s="27"/>
      <c r="X3" s="30"/>
    </row>
    <row r="4" spans="1:24" ht="18.600000000000001" customHeight="1" x14ac:dyDescent="0.2">
      <c r="A4" s="42"/>
      <c r="B4" s="360" t="s">
        <v>121</v>
      </c>
      <c r="C4" s="361"/>
      <c r="D4" s="361"/>
      <c r="E4" s="361"/>
      <c r="F4" s="361"/>
      <c r="G4" s="361"/>
      <c r="H4" s="361"/>
      <c r="I4" s="362"/>
      <c r="J4" s="1"/>
      <c r="K4" s="217"/>
      <c r="L4" s="218"/>
      <c r="M4" s="1"/>
    </row>
    <row r="5" spans="1:24" ht="36.6" customHeight="1" thickBot="1" x14ac:dyDescent="0.25">
      <c r="A5" s="1"/>
      <c r="B5" s="363"/>
      <c r="C5" s="364"/>
      <c r="D5" s="364"/>
      <c r="E5" s="364"/>
      <c r="F5" s="364"/>
      <c r="G5" s="364"/>
      <c r="H5" s="364"/>
      <c r="I5" s="365"/>
      <c r="J5" s="1"/>
      <c r="K5" s="219"/>
      <c r="L5" s="218"/>
      <c r="M5" s="1"/>
    </row>
    <row r="6" spans="1:24" ht="21.75" customHeight="1" thickBot="1" x14ac:dyDescent="0.3">
      <c r="D6" s="1"/>
      <c r="E6" s="1"/>
      <c r="F6" s="1"/>
      <c r="G6" s="1"/>
      <c r="H6" s="10"/>
      <c r="I6" s="2"/>
      <c r="J6" s="16"/>
      <c r="K6" s="15"/>
      <c r="L6" s="1"/>
      <c r="M6" s="1"/>
    </row>
    <row r="7" spans="1:24" ht="41.4" customHeight="1" thickTop="1" thickBot="1" x14ac:dyDescent="0.25">
      <c r="B7" s="138" t="s">
        <v>140</v>
      </c>
      <c r="C7" s="138" t="s">
        <v>234</v>
      </c>
      <c r="D7" s="127" t="s">
        <v>233</v>
      </c>
      <c r="E7" s="127" t="s">
        <v>235</v>
      </c>
      <c r="F7" s="127" t="s">
        <v>154</v>
      </c>
      <c r="G7" s="127" t="s">
        <v>198</v>
      </c>
      <c r="H7" s="127" t="s">
        <v>236</v>
      </c>
      <c r="I7" s="129" t="s">
        <v>141</v>
      </c>
      <c r="J7" s="1"/>
      <c r="K7" s="161" t="s">
        <v>206</v>
      </c>
      <c r="L7" s="159" t="s">
        <v>207</v>
      </c>
      <c r="M7" s="222" t="s">
        <v>247</v>
      </c>
    </row>
    <row r="8" spans="1:24" ht="24" customHeight="1" thickTop="1" thickBot="1" x14ac:dyDescent="0.25">
      <c r="B8" s="142">
        <v>45214</v>
      </c>
      <c r="C8" s="142"/>
      <c r="D8" s="139"/>
      <c r="E8" s="139"/>
      <c r="F8" s="139"/>
      <c r="G8" s="139"/>
      <c r="H8" s="139"/>
      <c r="I8" s="148" t="s">
        <v>205</v>
      </c>
      <c r="J8" s="1"/>
      <c r="K8" s="162">
        <f>COUNTIF(I8:I116,"לא הושלם")</f>
        <v>1</v>
      </c>
      <c r="L8" s="160">
        <f>COUNTIF(I8:I116,"הושלם")</f>
        <v>11</v>
      </c>
      <c r="M8" s="221">
        <f>K8+L8</f>
        <v>12</v>
      </c>
    </row>
    <row r="9" spans="1:24" ht="15" thickTop="1" thickBot="1" x14ac:dyDescent="0.3">
      <c r="B9" s="142">
        <v>45215</v>
      </c>
      <c r="C9" s="142"/>
      <c r="D9" s="139"/>
      <c r="E9" s="139"/>
      <c r="F9" s="139"/>
      <c r="G9" s="139"/>
      <c r="H9" s="139"/>
      <c r="I9" s="148" t="s">
        <v>205</v>
      </c>
      <c r="J9" s="1"/>
      <c r="K9" s="15"/>
      <c r="L9" s="1"/>
      <c r="M9" s="1"/>
    </row>
    <row r="10" spans="1:24" ht="15" thickTop="1" thickBot="1" x14ac:dyDescent="0.25">
      <c r="B10" s="142">
        <v>45215</v>
      </c>
      <c r="C10" s="142"/>
      <c r="D10" s="139"/>
      <c r="E10" s="139"/>
      <c r="F10" s="139"/>
      <c r="G10" s="139"/>
      <c r="H10" s="139"/>
      <c r="I10" s="148" t="s">
        <v>205</v>
      </c>
      <c r="J10" s="1"/>
      <c r="K10" s="168" t="s">
        <v>146</v>
      </c>
      <c r="L10" s="180">
        <f>L8/SUM(K8:L8)</f>
        <v>0.91666666666666663</v>
      </c>
      <c r="M10" s="1"/>
    </row>
    <row r="11" spans="1:24" ht="15" thickTop="1" thickBot="1" x14ac:dyDescent="0.3">
      <c r="B11" s="142">
        <v>45216</v>
      </c>
      <c r="C11" s="142"/>
      <c r="D11" s="139"/>
      <c r="E11" s="139"/>
      <c r="F11" s="139"/>
      <c r="G11" s="139"/>
      <c r="H11" s="139"/>
      <c r="I11" s="148" t="s">
        <v>205</v>
      </c>
      <c r="J11" s="1"/>
      <c r="K11" s="1"/>
      <c r="L11" s="1"/>
      <c r="M11" s="1"/>
      <c r="N11" s="16"/>
    </row>
    <row r="12" spans="1:24" ht="15" thickTop="1" thickBot="1" x14ac:dyDescent="0.3">
      <c r="B12" s="142">
        <v>45217</v>
      </c>
      <c r="C12" s="142"/>
      <c r="D12" s="139"/>
      <c r="E12" s="139"/>
      <c r="F12" s="139"/>
      <c r="G12" s="139"/>
      <c r="H12" s="139"/>
      <c r="I12" s="148" t="s">
        <v>205</v>
      </c>
      <c r="J12" s="1"/>
      <c r="K12" s="153"/>
      <c r="L12" s="153"/>
      <c r="M12" s="208"/>
      <c r="N12" s="16"/>
    </row>
    <row r="13" spans="1:24" ht="15" thickTop="1" thickBot="1" x14ac:dyDescent="0.3">
      <c r="B13" s="142">
        <v>45218</v>
      </c>
      <c r="C13" s="142"/>
      <c r="D13" s="139"/>
      <c r="E13" s="139"/>
      <c r="F13" s="139"/>
      <c r="G13" s="139"/>
      <c r="H13" s="139"/>
      <c r="I13" s="148" t="s">
        <v>205</v>
      </c>
      <c r="J13" s="1"/>
      <c r="K13" s="10"/>
      <c r="L13" s="153"/>
      <c r="M13" s="208"/>
      <c r="N13" s="16"/>
    </row>
    <row r="14" spans="1:24" ht="15" thickTop="1" thickBot="1" x14ac:dyDescent="0.3">
      <c r="B14" s="142">
        <v>45219</v>
      </c>
      <c r="C14" s="142"/>
      <c r="D14" s="139"/>
      <c r="E14" s="139"/>
      <c r="F14" s="139"/>
      <c r="G14" s="139"/>
      <c r="H14" s="139"/>
      <c r="I14" s="148" t="s">
        <v>205</v>
      </c>
      <c r="J14" s="1"/>
      <c r="K14" s="153"/>
      <c r="L14" s="153"/>
      <c r="M14" s="208"/>
      <c r="N14" s="16"/>
    </row>
    <row r="15" spans="1:24" ht="15" thickTop="1" thickBot="1" x14ac:dyDescent="0.3">
      <c r="B15" s="142">
        <v>45220</v>
      </c>
      <c r="C15" s="142"/>
      <c r="D15" s="139"/>
      <c r="E15" s="139"/>
      <c r="F15" s="139"/>
      <c r="G15" s="139"/>
      <c r="H15" s="139"/>
      <c r="I15" s="149" t="s">
        <v>205</v>
      </c>
      <c r="J15" s="1"/>
      <c r="K15" s="10"/>
      <c r="L15" s="153"/>
      <c r="M15" s="208"/>
      <c r="N15" s="16"/>
    </row>
    <row r="16" spans="1:24" ht="15" thickTop="1" thickBot="1" x14ac:dyDescent="0.3">
      <c r="B16" s="142">
        <v>45221</v>
      </c>
      <c r="C16" s="142"/>
      <c r="D16" s="139"/>
      <c r="E16" s="139"/>
      <c r="F16" s="139"/>
      <c r="G16" s="139"/>
      <c r="H16" s="139"/>
      <c r="I16" s="149" t="s">
        <v>205</v>
      </c>
      <c r="J16" s="2"/>
      <c r="K16" s="1"/>
      <c r="L16" s="1"/>
      <c r="M16" s="16"/>
      <c r="N16" s="16"/>
    </row>
    <row r="17" spans="2:14" ht="15" thickTop="1" thickBot="1" x14ac:dyDescent="0.3">
      <c r="B17" s="142">
        <v>45222</v>
      </c>
      <c r="C17" s="142"/>
      <c r="D17" s="139"/>
      <c r="E17" s="139"/>
      <c r="F17" s="139"/>
      <c r="G17" s="139"/>
      <c r="H17" s="139"/>
      <c r="I17" s="149" t="s">
        <v>205</v>
      </c>
      <c r="J17" s="2"/>
      <c r="K17" s="1"/>
      <c r="L17" s="1"/>
      <c r="M17" s="16"/>
      <c r="N17" s="16"/>
    </row>
    <row r="18" spans="2:14" ht="15" thickTop="1" thickBot="1" x14ac:dyDescent="0.3">
      <c r="B18" s="142">
        <v>45223</v>
      </c>
      <c r="C18" s="142"/>
      <c r="D18" s="139"/>
      <c r="E18" s="139"/>
      <c r="F18" s="139"/>
      <c r="G18" s="139"/>
      <c r="H18" s="139"/>
      <c r="I18" s="149" t="s">
        <v>205</v>
      </c>
      <c r="J18" s="2"/>
      <c r="K18" s="1"/>
      <c r="L18" s="1"/>
      <c r="M18" s="16"/>
      <c r="N18" s="16"/>
    </row>
    <row r="19" spans="2:14" ht="15" thickTop="1" thickBot="1" x14ac:dyDescent="0.3">
      <c r="B19" s="142">
        <v>45224</v>
      </c>
      <c r="C19" s="142"/>
      <c r="D19" s="139"/>
      <c r="E19" s="139"/>
      <c r="F19" s="139"/>
      <c r="G19" s="139"/>
      <c r="H19" s="139"/>
      <c r="I19" s="149" t="s">
        <v>204</v>
      </c>
      <c r="J19" s="2"/>
      <c r="K19" s="1"/>
      <c r="L19" s="1"/>
      <c r="M19" s="16"/>
      <c r="N19" s="16"/>
    </row>
    <row r="20" spans="2:14" ht="15" thickTop="1" thickBot="1" x14ac:dyDescent="0.3">
      <c r="B20" s="142">
        <v>45225</v>
      </c>
      <c r="C20" s="142"/>
      <c r="D20" s="139"/>
      <c r="E20" s="139"/>
      <c r="F20" s="139"/>
      <c r="G20" s="139"/>
      <c r="H20" s="139"/>
      <c r="I20" s="149"/>
      <c r="J20" s="2"/>
      <c r="K20" s="1"/>
      <c r="L20" s="1"/>
      <c r="M20" s="16"/>
      <c r="N20" s="16"/>
    </row>
    <row r="21" spans="2:14" ht="15" thickTop="1" thickBot="1" x14ac:dyDescent="0.3">
      <c r="B21" s="142">
        <v>45226</v>
      </c>
      <c r="C21" s="142"/>
      <c r="D21" s="139"/>
      <c r="E21" s="139"/>
      <c r="F21" s="139"/>
      <c r="G21" s="139"/>
      <c r="H21" s="139"/>
      <c r="I21" s="149"/>
      <c r="J21" s="2"/>
      <c r="K21" s="1"/>
      <c r="L21" s="1"/>
      <c r="M21" s="16"/>
      <c r="N21" s="16"/>
    </row>
    <row r="22" spans="2:14" ht="15" thickTop="1" thickBot="1" x14ac:dyDescent="0.3">
      <c r="B22" s="142">
        <v>45227</v>
      </c>
      <c r="C22" s="142"/>
      <c r="D22" s="139"/>
      <c r="E22" s="139"/>
      <c r="F22" s="139"/>
      <c r="G22" s="139"/>
      <c r="H22" s="139"/>
      <c r="I22" s="149"/>
      <c r="J22" s="2"/>
      <c r="K22" s="1"/>
      <c r="L22" s="1"/>
      <c r="M22" s="16"/>
      <c r="N22" s="16"/>
    </row>
    <row r="23" spans="2:14" ht="15" thickTop="1" thickBot="1" x14ac:dyDescent="0.3">
      <c r="B23" s="142">
        <v>45228</v>
      </c>
      <c r="C23" s="142"/>
      <c r="D23" s="139"/>
      <c r="E23" s="139"/>
      <c r="F23" s="139"/>
      <c r="G23" s="139"/>
      <c r="H23" s="139"/>
      <c r="I23" s="149"/>
      <c r="J23" s="2"/>
      <c r="K23" s="1"/>
      <c r="L23" s="1"/>
      <c r="M23" s="16"/>
      <c r="N23" s="16"/>
    </row>
    <row r="24" spans="2:14" ht="15" thickTop="1" thickBot="1" x14ac:dyDescent="0.3">
      <c r="B24" s="142">
        <v>45229</v>
      </c>
      <c r="C24" s="142"/>
      <c r="D24" s="139"/>
      <c r="E24" s="139"/>
      <c r="F24" s="139"/>
      <c r="G24" s="139"/>
      <c r="H24" s="139"/>
      <c r="I24" s="149"/>
      <c r="J24" s="2"/>
      <c r="K24" s="1"/>
      <c r="L24" s="1"/>
      <c r="M24" s="16"/>
      <c r="N24" s="16"/>
    </row>
    <row r="25" spans="2:14" ht="15" thickTop="1" thickBot="1" x14ac:dyDescent="0.3">
      <c r="B25" s="142">
        <v>45230</v>
      </c>
      <c r="C25" s="142"/>
      <c r="D25" s="139"/>
      <c r="E25" s="139"/>
      <c r="F25" s="139"/>
      <c r="G25" s="139"/>
      <c r="H25" s="139"/>
      <c r="I25" s="149"/>
      <c r="J25" s="2"/>
      <c r="K25" s="1"/>
      <c r="L25" s="1"/>
      <c r="M25" s="16"/>
      <c r="N25" s="16"/>
    </row>
    <row r="26" spans="2:14" ht="15" thickTop="1" thickBot="1" x14ac:dyDescent="0.3">
      <c r="B26" s="142">
        <v>45231</v>
      </c>
      <c r="C26" s="142"/>
      <c r="D26" s="139"/>
      <c r="E26" s="139"/>
      <c r="F26" s="139"/>
      <c r="G26" s="139"/>
      <c r="H26" s="139"/>
      <c r="I26" s="149"/>
      <c r="J26" s="2"/>
      <c r="K26" s="1"/>
      <c r="L26" s="1"/>
      <c r="M26" s="16"/>
      <c r="N26" s="16"/>
    </row>
    <row r="27" spans="2:14" ht="15" thickTop="1" thickBot="1" x14ac:dyDescent="0.3">
      <c r="B27" s="142">
        <v>45232</v>
      </c>
      <c r="C27" s="142"/>
      <c r="D27" s="139"/>
      <c r="E27" s="139"/>
      <c r="F27" s="139"/>
      <c r="G27" s="139"/>
      <c r="H27" s="139"/>
      <c r="I27" s="149"/>
      <c r="J27" s="2"/>
      <c r="K27" s="1"/>
      <c r="L27" s="1"/>
      <c r="M27" s="16"/>
      <c r="N27" s="16"/>
    </row>
    <row r="28" spans="2:14" ht="15" thickTop="1" thickBot="1" x14ac:dyDescent="0.3">
      <c r="B28" s="142">
        <v>45233</v>
      </c>
      <c r="C28" s="142"/>
      <c r="D28" s="139"/>
      <c r="E28" s="139"/>
      <c r="F28" s="139"/>
      <c r="G28" s="139"/>
      <c r="H28" s="139"/>
      <c r="I28" s="149"/>
      <c r="J28" s="2"/>
      <c r="K28" s="1"/>
      <c r="L28" s="1"/>
      <c r="M28" s="16"/>
      <c r="N28" s="16"/>
    </row>
    <row r="29" spans="2:14" ht="15" thickTop="1" thickBot="1" x14ac:dyDescent="0.3">
      <c r="B29" s="142">
        <v>45234</v>
      </c>
      <c r="C29" s="142"/>
      <c r="D29" s="139"/>
      <c r="E29" s="139"/>
      <c r="F29" s="139"/>
      <c r="G29" s="139"/>
      <c r="H29" s="139"/>
      <c r="I29" s="149"/>
      <c r="J29" s="2"/>
      <c r="K29" s="1"/>
      <c r="L29" s="1"/>
      <c r="M29" s="16"/>
      <c r="N29" s="16"/>
    </row>
    <row r="30" spans="2:14" ht="15" thickTop="1" thickBot="1" x14ac:dyDescent="0.3">
      <c r="B30" s="142">
        <v>45235</v>
      </c>
      <c r="C30" s="142"/>
      <c r="D30" s="139"/>
      <c r="E30" s="139"/>
      <c r="F30" s="139"/>
      <c r="G30" s="139"/>
      <c r="H30" s="139"/>
      <c r="I30" s="149"/>
      <c r="J30" s="2"/>
      <c r="K30" s="1"/>
      <c r="L30" s="1"/>
      <c r="M30" s="16"/>
      <c r="N30" s="16"/>
    </row>
    <row r="31" spans="2:14" ht="15" thickTop="1" thickBot="1" x14ac:dyDescent="0.3">
      <c r="B31" s="142">
        <v>45236</v>
      </c>
      <c r="C31" s="142"/>
      <c r="D31" s="139"/>
      <c r="E31" s="139"/>
      <c r="F31" s="139"/>
      <c r="G31" s="139"/>
      <c r="H31" s="139"/>
      <c r="I31" s="149"/>
      <c r="J31" s="2"/>
      <c r="K31" s="1"/>
      <c r="L31" s="1"/>
      <c r="M31" s="16"/>
      <c r="N31" s="16"/>
    </row>
    <row r="32" spans="2:14" ht="15" thickTop="1" thickBot="1" x14ac:dyDescent="0.3">
      <c r="B32" s="142">
        <v>45237</v>
      </c>
      <c r="C32" s="142"/>
      <c r="D32" s="139"/>
      <c r="E32" s="139"/>
      <c r="F32" s="139"/>
      <c r="G32" s="139"/>
      <c r="H32" s="139"/>
      <c r="I32" s="149"/>
      <c r="J32" s="2"/>
      <c r="K32" s="1"/>
      <c r="L32" s="1"/>
      <c r="M32" s="16"/>
      <c r="N32" s="16"/>
    </row>
    <row r="33" spans="2:14" ht="15" thickTop="1" thickBot="1" x14ac:dyDescent="0.3">
      <c r="B33" s="142">
        <v>45238</v>
      </c>
      <c r="C33" s="142"/>
      <c r="D33" s="139"/>
      <c r="E33" s="139"/>
      <c r="F33" s="139"/>
      <c r="G33" s="139"/>
      <c r="H33" s="139"/>
      <c r="I33" s="149"/>
      <c r="J33" s="2"/>
      <c r="K33" s="1"/>
      <c r="L33" s="1"/>
      <c r="M33" s="16"/>
      <c r="N33" s="16"/>
    </row>
    <row r="34" spans="2:14" ht="15" thickTop="1" thickBot="1" x14ac:dyDescent="0.3">
      <c r="B34" s="142">
        <v>45239</v>
      </c>
      <c r="C34" s="142"/>
      <c r="D34" s="139"/>
      <c r="E34" s="139"/>
      <c r="F34" s="139"/>
      <c r="G34" s="139"/>
      <c r="H34" s="139"/>
      <c r="I34" s="149"/>
      <c r="J34" s="2"/>
      <c r="K34" s="1"/>
      <c r="L34" s="1"/>
      <c r="M34" s="16"/>
      <c r="N34" s="16"/>
    </row>
    <row r="35" spans="2:14" ht="15" thickTop="1" thickBot="1" x14ac:dyDescent="0.3">
      <c r="B35" s="142">
        <v>45240</v>
      </c>
      <c r="C35" s="142"/>
      <c r="D35" s="139"/>
      <c r="E35" s="139"/>
      <c r="F35" s="139"/>
      <c r="G35" s="139"/>
      <c r="H35" s="139"/>
      <c r="I35" s="149"/>
      <c r="J35" s="2"/>
      <c r="K35" s="1"/>
      <c r="L35" s="1"/>
      <c r="M35" s="16"/>
      <c r="N35" s="16"/>
    </row>
    <row r="36" spans="2:14" ht="15" thickTop="1" thickBot="1" x14ac:dyDescent="0.3">
      <c r="B36" s="142">
        <v>45241</v>
      </c>
      <c r="C36" s="142"/>
      <c r="D36" s="139"/>
      <c r="E36" s="139"/>
      <c r="F36" s="139"/>
      <c r="G36" s="139"/>
      <c r="H36" s="139"/>
      <c r="I36" s="149"/>
      <c r="J36" s="2"/>
      <c r="K36" s="1"/>
      <c r="L36" s="1"/>
      <c r="M36" s="16"/>
      <c r="N36" s="16"/>
    </row>
    <row r="37" spans="2:14" ht="15" thickTop="1" thickBot="1" x14ac:dyDescent="0.3">
      <c r="B37" s="142">
        <v>45242</v>
      </c>
      <c r="C37" s="142"/>
      <c r="D37" s="139"/>
      <c r="E37" s="139"/>
      <c r="F37" s="139"/>
      <c r="G37" s="139"/>
      <c r="H37" s="139"/>
      <c r="I37" s="149"/>
      <c r="J37" s="2"/>
      <c r="K37" s="1"/>
      <c r="L37" s="1"/>
      <c r="M37" s="16"/>
      <c r="N37" s="16"/>
    </row>
    <row r="38" spans="2:14" ht="15" thickTop="1" thickBot="1" x14ac:dyDescent="0.3">
      <c r="B38" s="142">
        <v>45243</v>
      </c>
      <c r="C38" s="142"/>
      <c r="D38" s="139"/>
      <c r="E38" s="139"/>
      <c r="F38" s="139"/>
      <c r="G38" s="139"/>
      <c r="H38" s="139"/>
      <c r="I38" s="149"/>
      <c r="J38" s="2"/>
      <c r="K38" s="1"/>
      <c r="L38" s="1"/>
      <c r="M38" s="16"/>
      <c r="N38" s="16"/>
    </row>
    <row r="39" spans="2:14" ht="15" thickTop="1" thickBot="1" x14ac:dyDescent="0.3">
      <c r="B39" s="142">
        <v>45244</v>
      </c>
      <c r="C39" s="142"/>
      <c r="D39" s="139"/>
      <c r="E39" s="139"/>
      <c r="F39" s="139"/>
      <c r="G39" s="139"/>
      <c r="H39" s="139"/>
      <c r="I39" s="149"/>
      <c r="J39" s="2"/>
      <c r="K39" s="1"/>
      <c r="L39" s="1"/>
      <c r="M39" s="16"/>
      <c r="N39" s="16"/>
    </row>
    <row r="40" spans="2:14" ht="15" thickTop="1" thickBot="1" x14ac:dyDescent="0.3">
      <c r="B40" s="142">
        <v>45245</v>
      </c>
      <c r="C40" s="142"/>
      <c r="D40" s="139"/>
      <c r="E40" s="139"/>
      <c r="F40" s="139"/>
      <c r="G40" s="139"/>
      <c r="H40" s="139"/>
      <c r="I40" s="149"/>
      <c r="J40" s="2"/>
      <c r="K40" s="1"/>
      <c r="L40" s="1"/>
      <c r="M40" s="16"/>
      <c r="N40" s="16"/>
    </row>
    <row r="41" spans="2:14" ht="15" thickTop="1" thickBot="1" x14ac:dyDescent="0.3">
      <c r="B41" s="142">
        <v>45246</v>
      </c>
      <c r="C41" s="142"/>
      <c r="D41" s="139"/>
      <c r="E41" s="139"/>
      <c r="F41" s="139"/>
      <c r="G41" s="139"/>
      <c r="H41" s="139"/>
      <c r="I41" s="149"/>
      <c r="J41" s="2"/>
      <c r="K41" s="1"/>
      <c r="L41" s="1"/>
      <c r="M41" s="16"/>
      <c r="N41" s="16"/>
    </row>
    <row r="42" spans="2:14" ht="15" thickTop="1" thickBot="1" x14ac:dyDescent="0.3">
      <c r="B42" s="142">
        <v>45247</v>
      </c>
      <c r="C42" s="142"/>
      <c r="D42" s="139"/>
      <c r="E42" s="139"/>
      <c r="F42" s="139"/>
      <c r="G42" s="139"/>
      <c r="H42" s="139"/>
      <c r="I42" s="149"/>
      <c r="J42" s="2"/>
      <c r="K42" s="1"/>
      <c r="L42" s="1"/>
      <c r="M42" s="16"/>
      <c r="N42" s="16"/>
    </row>
    <row r="43" spans="2:14" ht="15" thickTop="1" thickBot="1" x14ac:dyDescent="0.3">
      <c r="B43" s="142">
        <v>45248</v>
      </c>
      <c r="C43" s="142"/>
      <c r="D43" s="139"/>
      <c r="E43" s="139"/>
      <c r="F43" s="139"/>
      <c r="G43" s="139"/>
      <c r="H43" s="139"/>
      <c r="I43" s="149"/>
      <c r="J43" s="2"/>
      <c r="K43" s="1"/>
      <c r="L43" s="1"/>
      <c r="M43" s="16"/>
      <c r="N43" s="16"/>
    </row>
    <row r="44" spans="2:14" ht="15" thickTop="1" thickBot="1" x14ac:dyDescent="0.3">
      <c r="B44" s="142">
        <v>45249</v>
      </c>
      <c r="C44" s="142"/>
      <c r="D44" s="139"/>
      <c r="E44" s="139"/>
      <c r="F44" s="139"/>
      <c r="G44" s="139"/>
      <c r="H44" s="139"/>
      <c r="I44" s="149"/>
      <c r="J44" s="2"/>
      <c r="K44" s="1"/>
      <c r="L44" s="1"/>
      <c r="M44" s="16"/>
      <c r="N44" s="16"/>
    </row>
    <row r="45" spans="2:14" ht="15" thickTop="1" thickBot="1" x14ac:dyDescent="0.3">
      <c r="B45" s="142">
        <v>45250</v>
      </c>
      <c r="C45" s="142"/>
      <c r="D45" s="139"/>
      <c r="E45" s="139"/>
      <c r="F45" s="139"/>
      <c r="G45" s="139"/>
      <c r="H45" s="139"/>
      <c r="I45" s="149"/>
      <c r="J45" s="2"/>
      <c r="K45" s="1"/>
      <c r="L45" s="1"/>
      <c r="M45" s="16"/>
      <c r="N45" s="16"/>
    </row>
    <row r="46" spans="2:14" ht="15" thickTop="1" thickBot="1" x14ac:dyDescent="0.3">
      <c r="B46" s="142">
        <v>45251</v>
      </c>
      <c r="C46" s="142"/>
      <c r="D46" s="139"/>
      <c r="E46" s="139"/>
      <c r="F46" s="139"/>
      <c r="G46" s="139"/>
      <c r="H46" s="139"/>
      <c r="I46" s="149"/>
      <c r="J46" s="2"/>
      <c r="K46" s="1"/>
      <c r="L46" s="1"/>
      <c r="M46" s="16"/>
      <c r="N46" s="16"/>
    </row>
    <row r="47" spans="2:14" ht="15" thickTop="1" thickBot="1" x14ac:dyDescent="0.3">
      <c r="B47" s="142">
        <v>45252</v>
      </c>
      <c r="C47" s="142"/>
      <c r="D47" s="139"/>
      <c r="E47" s="139"/>
      <c r="F47" s="139"/>
      <c r="G47" s="139"/>
      <c r="H47" s="139"/>
      <c r="I47" s="149"/>
      <c r="J47" s="2"/>
      <c r="K47" s="1"/>
      <c r="L47" s="1"/>
      <c r="M47" s="16"/>
      <c r="N47" s="16"/>
    </row>
    <row r="48" spans="2:14" ht="15" thickTop="1" thickBot="1" x14ac:dyDescent="0.3">
      <c r="B48" s="142">
        <v>45253</v>
      </c>
      <c r="C48" s="142"/>
      <c r="D48" s="139"/>
      <c r="E48" s="139"/>
      <c r="F48" s="139"/>
      <c r="G48" s="139"/>
      <c r="H48" s="139"/>
      <c r="I48" s="149"/>
      <c r="J48" s="2"/>
      <c r="K48" s="1"/>
      <c r="L48" s="1"/>
      <c r="M48" s="16"/>
      <c r="N48" s="16"/>
    </row>
    <row r="49" spans="2:14" ht="15" thickTop="1" thickBot="1" x14ac:dyDescent="0.3">
      <c r="B49" s="142">
        <v>45254</v>
      </c>
      <c r="C49" s="142"/>
      <c r="D49" s="139"/>
      <c r="E49" s="139"/>
      <c r="F49" s="139"/>
      <c r="G49" s="139"/>
      <c r="H49" s="139"/>
      <c r="I49" s="149"/>
      <c r="J49" s="2"/>
      <c r="K49" s="1"/>
      <c r="L49" s="1"/>
      <c r="M49" s="16"/>
      <c r="N49" s="16"/>
    </row>
    <row r="50" spans="2:14" ht="15" thickTop="1" thickBot="1" x14ac:dyDescent="0.3">
      <c r="B50" s="142">
        <v>45255</v>
      </c>
      <c r="C50" s="142"/>
      <c r="D50" s="139"/>
      <c r="E50" s="139"/>
      <c r="F50" s="139"/>
      <c r="G50" s="139"/>
      <c r="H50" s="139"/>
      <c r="I50" s="149"/>
      <c r="J50" s="2"/>
      <c r="K50" s="1"/>
      <c r="L50" s="1"/>
      <c r="M50" s="16"/>
      <c r="N50" s="16"/>
    </row>
    <row r="51" spans="2:14" ht="15" thickTop="1" thickBot="1" x14ac:dyDescent="0.3">
      <c r="B51" s="142">
        <v>45256</v>
      </c>
      <c r="C51" s="142"/>
      <c r="D51" s="139"/>
      <c r="E51" s="139"/>
      <c r="F51" s="139"/>
      <c r="G51" s="139"/>
      <c r="H51" s="139"/>
      <c r="I51" s="149"/>
      <c r="J51" s="2"/>
      <c r="K51" s="1"/>
      <c r="L51" s="1"/>
      <c r="M51" s="16"/>
      <c r="N51" s="16"/>
    </row>
    <row r="52" spans="2:14" ht="15" thickTop="1" thickBot="1" x14ac:dyDescent="0.3">
      <c r="B52" s="142">
        <v>45257</v>
      </c>
      <c r="C52" s="142"/>
      <c r="D52" s="139"/>
      <c r="E52" s="139"/>
      <c r="F52" s="139"/>
      <c r="G52" s="139"/>
      <c r="H52" s="139"/>
      <c r="I52" s="149"/>
      <c r="J52" s="2"/>
      <c r="K52" s="1"/>
      <c r="L52" s="1"/>
      <c r="M52" s="16"/>
      <c r="N52" s="16"/>
    </row>
    <row r="53" spans="2:14" ht="15" thickTop="1" thickBot="1" x14ac:dyDescent="0.3">
      <c r="B53" s="142">
        <v>45258</v>
      </c>
      <c r="C53" s="142"/>
      <c r="D53" s="139"/>
      <c r="E53" s="139"/>
      <c r="F53" s="139"/>
      <c r="G53" s="139"/>
      <c r="H53" s="139"/>
      <c r="I53" s="149"/>
      <c r="J53" s="2"/>
      <c r="K53" s="1"/>
      <c r="L53" s="1"/>
      <c r="M53" s="16"/>
      <c r="N53" s="16"/>
    </row>
    <row r="54" spans="2:14" ht="15" thickTop="1" thickBot="1" x14ac:dyDescent="0.3">
      <c r="B54" s="142">
        <v>45259</v>
      </c>
      <c r="C54" s="142"/>
      <c r="D54" s="139"/>
      <c r="E54" s="139"/>
      <c r="F54" s="139"/>
      <c r="G54" s="139"/>
      <c r="H54" s="139"/>
      <c r="I54" s="149"/>
      <c r="J54" s="2"/>
      <c r="K54" s="1"/>
      <c r="L54" s="1"/>
      <c r="M54" s="16"/>
      <c r="N54" s="16"/>
    </row>
    <row r="55" spans="2:14" ht="15" thickTop="1" thickBot="1" x14ac:dyDescent="0.3">
      <c r="B55" s="142">
        <v>45260</v>
      </c>
      <c r="C55" s="142"/>
      <c r="D55" s="139"/>
      <c r="E55" s="139"/>
      <c r="F55" s="139"/>
      <c r="G55" s="139"/>
      <c r="H55" s="139"/>
      <c r="I55" s="149"/>
      <c r="J55" s="2"/>
      <c r="K55" s="1"/>
      <c r="L55" s="1"/>
      <c r="M55" s="16"/>
      <c r="N55" s="16"/>
    </row>
    <row r="56" spans="2:14" ht="15" thickTop="1" thickBot="1" x14ac:dyDescent="0.3">
      <c r="B56" s="142">
        <v>45261</v>
      </c>
      <c r="C56" s="142"/>
      <c r="D56" s="139"/>
      <c r="E56" s="139"/>
      <c r="F56" s="139"/>
      <c r="G56" s="139"/>
      <c r="H56" s="139"/>
      <c r="I56" s="149"/>
      <c r="J56" s="2"/>
      <c r="K56" s="1"/>
      <c r="L56" s="1"/>
      <c r="M56" s="16"/>
      <c r="N56" s="16"/>
    </row>
    <row r="57" spans="2:14" ht="15" thickTop="1" thickBot="1" x14ac:dyDescent="0.3">
      <c r="B57" s="142">
        <v>45262</v>
      </c>
      <c r="C57" s="142"/>
      <c r="D57" s="139"/>
      <c r="E57" s="139"/>
      <c r="F57" s="139"/>
      <c r="G57" s="139"/>
      <c r="H57" s="139"/>
      <c r="I57" s="149"/>
      <c r="J57" s="2"/>
      <c r="K57" s="1"/>
      <c r="L57" s="1"/>
      <c r="M57" s="16"/>
      <c r="N57" s="16"/>
    </row>
    <row r="58" spans="2:14" ht="15" thickTop="1" thickBot="1" x14ac:dyDescent="0.3">
      <c r="B58" s="142">
        <v>45263</v>
      </c>
      <c r="C58" s="142"/>
      <c r="D58" s="139"/>
      <c r="E58" s="139"/>
      <c r="F58" s="139"/>
      <c r="G58" s="139"/>
      <c r="H58" s="139"/>
      <c r="I58" s="149"/>
      <c r="J58" s="2"/>
      <c r="K58" s="1"/>
      <c r="L58" s="1"/>
      <c r="M58" s="16"/>
      <c r="N58" s="16"/>
    </row>
    <row r="59" spans="2:14" ht="15" thickTop="1" thickBot="1" x14ac:dyDescent="0.3">
      <c r="B59" s="142">
        <v>45264</v>
      </c>
      <c r="C59" s="142"/>
      <c r="D59" s="139"/>
      <c r="E59" s="139"/>
      <c r="F59" s="139"/>
      <c r="G59" s="139"/>
      <c r="H59" s="139"/>
      <c r="I59" s="149"/>
      <c r="J59" s="2"/>
      <c r="K59" s="1"/>
      <c r="L59" s="1"/>
      <c r="M59" s="16"/>
      <c r="N59" s="16"/>
    </row>
    <row r="60" spans="2:14" ht="15" thickTop="1" thickBot="1" x14ac:dyDescent="0.3">
      <c r="B60" s="142">
        <v>45265</v>
      </c>
      <c r="C60" s="142"/>
      <c r="D60" s="139"/>
      <c r="E60" s="139"/>
      <c r="F60" s="139"/>
      <c r="G60" s="139"/>
      <c r="H60" s="139"/>
      <c r="I60" s="149"/>
      <c r="J60" s="2"/>
      <c r="K60" s="1"/>
      <c r="L60" s="1"/>
      <c r="M60" s="16"/>
      <c r="N60" s="16"/>
    </row>
    <row r="61" spans="2:14" ht="15" thickTop="1" thickBot="1" x14ac:dyDescent="0.3">
      <c r="B61" s="142">
        <v>45266</v>
      </c>
      <c r="C61" s="142"/>
      <c r="D61" s="139"/>
      <c r="E61" s="139"/>
      <c r="F61" s="139"/>
      <c r="G61" s="139"/>
      <c r="H61" s="139"/>
      <c r="I61" s="149"/>
      <c r="J61" s="2"/>
      <c r="K61" s="1"/>
      <c r="L61" s="1"/>
      <c r="M61" s="16"/>
      <c r="N61" s="16"/>
    </row>
    <row r="62" spans="2:14" ht="15" thickTop="1" thickBot="1" x14ac:dyDescent="0.3">
      <c r="B62" s="142">
        <v>45267</v>
      </c>
      <c r="C62" s="142"/>
      <c r="D62" s="139"/>
      <c r="E62" s="139"/>
      <c r="F62" s="139"/>
      <c r="G62" s="139"/>
      <c r="H62" s="139"/>
      <c r="I62" s="149"/>
      <c r="J62" s="2"/>
      <c r="K62" s="1"/>
      <c r="L62" s="1"/>
      <c r="M62" s="16"/>
      <c r="N62" s="16"/>
    </row>
    <row r="63" spans="2:14" ht="15" thickTop="1" thickBot="1" x14ac:dyDescent="0.3">
      <c r="B63" s="142">
        <v>45268</v>
      </c>
      <c r="C63" s="142"/>
      <c r="D63" s="139"/>
      <c r="E63" s="139"/>
      <c r="F63" s="139"/>
      <c r="G63" s="139"/>
      <c r="H63" s="139"/>
      <c r="I63" s="149"/>
      <c r="J63" s="2"/>
      <c r="K63" s="1"/>
      <c r="L63" s="1"/>
      <c r="M63" s="16"/>
      <c r="N63" s="16"/>
    </row>
    <row r="64" spans="2:14" ht="15" thickTop="1" thickBot="1" x14ac:dyDescent="0.3">
      <c r="B64" s="142">
        <v>45269</v>
      </c>
      <c r="C64" s="142"/>
      <c r="D64" s="139"/>
      <c r="E64" s="139"/>
      <c r="F64" s="139"/>
      <c r="G64" s="139"/>
      <c r="H64" s="139"/>
      <c r="I64" s="149"/>
      <c r="J64" s="2"/>
      <c r="K64" s="1"/>
      <c r="L64" s="1"/>
      <c r="M64" s="16"/>
      <c r="N64" s="16"/>
    </row>
    <row r="65" spans="2:14" ht="15" thickTop="1" thickBot="1" x14ac:dyDescent="0.3">
      <c r="B65" s="142">
        <v>45270</v>
      </c>
      <c r="C65" s="142"/>
      <c r="D65" s="139"/>
      <c r="E65" s="139"/>
      <c r="F65" s="139"/>
      <c r="G65" s="139"/>
      <c r="H65" s="139"/>
      <c r="I65" s="149"/>
      <c r="J65" s="2"/>
      <c r="K65" s="1"/>
      <c r="L65" s="1"/>
      <c r="M65" s="16"/>
      <c r="N65" s="16"/>
    </row>
    <row r="66" spans="2:14" ht="15" thickTop="1" thickBot="1" x14ac:dyDescent="0.3">
      <c r="B66" s="142">
        <v>45271</v>
      </c>
      <c r="C66" s="142"/>
      <c r="D66" s="139"/>
      <c r="E66" s="139"/>
      <c r="F66" s="139"/>
      <c r="G66" s="139"/>
      <c r="H66" s="139"/>
      <c r="I66" s="149"/>
      <c r="J66" s="2"/>
      <c r="K66" s="1"/>
      <c r="L66" s="1"/>
      <c r="M66" s="16"/>
      <c r="N66" s="16"/>
    </row>
    <row r="67" spans="2:14" ht="15" thickTop="1" thickBot="1" x14ac:dyDescent="0.3">
      <c r="B67" s="142">
        <v>45272</v>
      </c>
      <c r="C67" s="142"/>
      <c r="D67" s="139"/>
      <c r="E67" s="139"/>
      <c r="F67" s="139"/>
      <c r="G67" s="139"/>
      <c r="H67" s="139"/>
      <c r="I67" s="149"/>
      <c r="J67" s="2"/>
      <c r="K67" s="1"/>
      <c r="L67" s="1"/>
      <c r="M67" s="16"/>
      <c r="N67" s="16"/>
    </row>
    <row r="68" spans="2:14" ht="15" thickTop="1" thickBot="1" x14ac:dyDescent="0.3">
      <c r="B68" s="142">
        <v>45273</v>
      </c>
      <c r="C68" s="142"/>
      <c r="D68" s="139"/>
      <c r="E68" s="139"/>
      <c r="F68" s="139"/>
      <c r="G68" s="139"/>
      <c r="H68" s="139"/>
      <c r="I68" s="149"/>
      <c r="J68" s="2"/>
      <c r="K68" s="1"/>
      <c r="L68" s="1"/>
      <c r="M68" s="16"/>
      <c r="N68" s="16"/>
    </row>
    <row r="69" spans="2:14" ht="15" thickTop="1" thickBot="1" x14ac:dyDescent="0.3">
      <c r="B69" s="142">
        <v>45274</v>
      </c>
      <c r="C69" s="142"/>
      <c r="D69" s="139"/>
      <c r="E69" s="139"/>
      <c r="F69" s="139"/>
      <c r="G69" s="139"/>
      <c r="H69" s="139"/>
      <c r="I69" s="149"/>
      <c r="J69" s="2"/>
      <c r="K69" s="1"/>
      <c r="L69" s="1"/>
      <c r="M69" s="16"/>
      <c r="N69" s="16"/>
    </row>
    <row r="70" spans="2:14" ht="15" thickTop="1" thickBot="1" x14ac:dyDescent="0.3">
      <c r="B70" s="142">
        <v>45275</v>
      </c>
      <c r="C70" s="142"/>
      <c r="D70" s="139"/>
      <c r="E70" s="139"/>
      <c r="F70" s="139"/>
      <c r="G70" s="139"/>
      <c r="H70" s="139"/>
      <c r="I70" s="149"/>
      <c r="J70" s="2"/>
      <c r="K70" s="1"/>
      <c r="L70" s="1"/>
      <c r="M70" s="16"/>
      <c r="N70" s="16"/>
    </row>
    <row r="71" spans="2:14" ht="15" thickTop="1" thickBot="1" x14ac:dyDescent="0.3">
      <c r="B71" s="142">
        <v>45276</v>
      </c>
      <c r="C71" s="142"/>
      <c r="D71" s="139"/>
      <c r="E71" s="139"/>
      <c r="F71" s="139"/>
      <c r="G71" s="139"/>
      <c r="H71" s="139"/>
      <c r="I71" s="149"/>
      <c r="J71" s="2"/>
      <c r="K71" s="1"/>
      <c r="L71" s="1"/>
      <c r="M71" s="16"/>
      <c r="N71" s="16"/>
    </row>
    <row r="72" spans="2:14" ht="15" thickTop="1" thickBot="1" x14ac:dyDescent="0.3">
      <c r="B72" s="142">
        <v>45277</v>
      </c>
      <c r="C72" s="142"/>
      <c r="D72" s="139"/>
      <c r="E72" s="139"/>
      <c r="F72" s="139"/>
      <c r="G72" s="139"/>
      <c r="H72" s="139"/>
      <c r="I72" s="149"/>
      <c r="J72" s="2"/>
      <c r="K72" s="1"/>
      <c r="L72" s="1"/>
      <c r="M72" s="16"/>
      <c r="N72" s="16"/>
    </row>
    <row r="73" spans="2:14" ht="15" thickTop="1" thickBot="1" x14ac:dyDescent="0.3">
      <c r="B73" s="142">
        <v>45278</v>
      </c>
      <c r="C73" s="142"/>
      <c r="D73" s="139"/>
      <c r="E73" s="139"/>
      <c r="F73" s="139"/>
      <c r="G73" s="139"/>
      <c r="H73" s="139"/>
      <c r="I73" s="149"/>
      <c r="J73" s="2"/>
      <c r="K73" s="1"/>
      <c r="L73" s="1"/>
      <c r="M73" s="16"/>
      <c r="N73" s="16"/>
    </row>
    <row r="74" spans="2:14" ht="15" thickTop="1" thickBot="1" x14ac:dyDescent="0.3">
      <c r="B74" s="142">
        <v>45279</v>
      </c>
      <c r="C74" s="142"/>
      <c r="D74" s="139"/>
      <c r="E74" s="139"/>
      <c r="F74" s="139"/>
      <c r="G74" s="139"/>
      <c r="H74" s="139"/>
      <c r="I74" s="149"/>
      <c r="J74" s="2"/>
      <c r="K74" s="1"/>
      <c r="L74" s="1"/>
      <c r="M74" s="16"/>
      <c r="N74" s="16"/>
    </row>
    <row r="75" spans="2:14" ht="15" thickTop="1" thickBot="1" x14ac:dyDescent="0.3">
      <c r="B75" s="142">
        <v>45280</v>
      </c>
      <c r="C75" s="142"/>
      <c r="D75" s="139"/>
      <c r="E75" s="139"/>
      <c r="F75" s="139"/>
      <c r="G75" s="139"/>
      <c r="H75" s="139"/>
      <c r="I75" s="149"/>
      <c r="J75" s="2"/>
      <c r="K75" s="1"/>
      <c r="L75" s="1"/>
      <c r="M75" s="16"/>
      <c r="N75" s="16"/>
    </row>
    <row r="76" spans="2:14" ht="15" thickTop="1" thickBot="1" x14ac:dyDescent="0.3">
      <c r="B76" s="142">
        <v>45281</v>
      </c>
      <c r="C76" s="142"/>
      <c r="D76" s="139"/>
      <c r="E76" s="139"/>
      <c r="F76" s="139"/>
      <c r="G76" s="139"/>
      <c r="H76" s="139"/>
      <c r="I76" s="149"/>
      <c r="J76" s="2"/>
      <c r="K76" s="1"/>
      <c r="L76" s="1"/>
      <c r="M76" s="16"/>
      <c r="N76" s="16"/>
    </row>
    <row r="77" spans="2:14" ht="15" thickTop="1" thickBot="1" x14ac:dyDescent="0.3">
      <c r="B77" s="142">
        <v>45282</v>
      </c>
      <c r="C77" s="142"/>
      <c r="D77" s="139"/>
      <c r="E77" s="139"/>
      <c r="F77" s="139"/>
      <c r="G77" s="139"/>
      <c r="H77" s="139"/>
      <c r="I77" s="149"/>
      <c r="J77" s="2"/>
      <c r="K77" s="1"/>
      <c r="L77" s="1"/>
      <c r="M77" s="16"/>
      <c r="N77" s="16"/>
    </row>
    <row r="78" spans="2:14" ht="15" thickTop="1" thickBot="1" x14ac:dyDescent="0.3">
      <c r="B78" s="142">
        <v>45283</v>
      </c>
      <c r="C78" s="142"/>
      <c r="D78" s="139"/>
      <c r="E78" s="139"/>
      <c r="F78" s="139"/>
      <c r="G78" s="139"/>
      <c r="H78" s="139"/>
      <c r="I78" s="149"/>
      <c r="J78" s="2"/>
      <c r="K78" s="1"/>
      <c r="L78" s="1"/>
      <c r="M78" s="16"/>
      <c r="N78" s="16"/>
    </row>
    <row r="79" spans="2:14" ht="15" thickTop="1" thickBot="1" x14ac:dyDescent="0.3">
      <c r="B79" s="142">
        <v>45284</v>
      </c>
      <c r="C79" s="142"/>
      <c r="D79" s="139"/>
      <c r="E79" s="139"/>
      <c r="F79" s="139"/>
      <c r="G79" s="139"/>
      <c r="H79" s="139"/>
      <c r="I79" s="149"/>
      <c r="J79" s="2"/>
      <c r="K79" s="1"/>
      <c r="L79" s="1"/>
      <c r="M79" s="16"/>
      <c r="N79" s="16"/>
    </row>
    <row r="80" spans="2:14" ht="15" thickTop="1" thickBot="1" x14ac:dyDescent="0.3">
      <c r="B80" s="142">
        <v>45285</v>
      </c>
      <c r="C80" s="142"/>
      <c r="D80" s="139"/>
      <c r="E80" s="139"/>
      <c r="F80" s="139"/>
      <c r="G80" s="139"/>
      <c r="H80" s="139"/>
      <c r="I80" s="149"/>
      <c r="J80" s="2"/>
      <c r="K80" s="1"/>
      <c r="L80" s="1"/>
      <c r="M80" s="16"/>
      <c r="N80" s="16"/>
    </row>
    <row r="81" spans="2:14" ht="15" thickTop="1" thickBot="1" x14ac:dyDescent="0.3">
      <c r="B81" s="142">
        <v>45286</v>
      </c>
      <c r="C81" s="142"/>
      <c r="D81" s="139"/>
      <c r="E81" s="139"/>
      <c r="F81" s="139"/>
      <c r="G81" s="139"/>
      <c r="H81" s="139"/>
      <c r="I81" s="149"/>
      <c r="J81" s="2"/>
      <c r="K81" s="1"/>
      <c r="L81" s="1"/>
      <c r="M81" s="16"/>
      <c r="N81" s="16"/>
    </row>
    <row r="82" spans="2:14" ht="15" thickTop="1" thickBot="1" x14ac:dyDescent="0.3">
      <c r="B82" s="142">
        <v>45287</v>
      </c>
      <c r="C82" s="142"/>
      <c r="D82" s="139"/>
      <c r="E82" s="139"/>
      <c r="F82" s="139"/>
      <c r="G82" s="139"/>
      <c r="H82" s="139"/>
      <c r="I82" s="149"/>
      <c r="J82" s="2"/>
      <c r="K82" s="1"/>
      <c r="L82" s="1"/>
      <c r="M82" s="16"/>
      <c r="N82" s="16"/>
    </row>
    <row r="83" spans="2:14" ht="15" thickTop="1" thickBot="1" x14ac:dyDescent="0.3">
      <c r="B83" s="142">
        <v>45288</v>
      </c>
      <c r="C83" s="142"/>
      <c r="D83" s="139"/>
      <c r="E83" s="139"/>
      <c r="F83" s="139"/>
      <c r="G83" s="139"/>
      <c r="H83" s="139"/>
      <c r="I83" s="149"/>
      <c r="J83" s="2"/>
      <c r="K83" s="1"/>
      <c r="L83" s="1"/>
      <c r="M83" s="16"/>
      <c r="N83" s="16"/>
    </row>
    <row r="84" spans="2:14" ht="15" thickTop="1" thickBot="1" x14ac:dyDescent="0.3">
      <c r="B84" s="142">
        <v>45289</v>
      </c>
      <c r="C84" s="142"/>
      <c r="D84" s="139"/>
      <c r="E84" s="139"/>
      <c r="F84" s="139"/>
      <c r="G84" s="139"/>
      <c r="H84" s="139"/>
      <c r="I84" s="149"/>
      <c r="J84" s="2"/>
      <c r="K84" s="1"/>
      <c r="L84" s="1"/>
      <c r="M84" s="16"/>
      <c r="N84" s="16"/>
    </row>
    <row r="85" spans="2:14" ht="15" thickTop="1" thickBot="1" x14ac:dyDescent="0.3">
      <c r="B85" s="142">
        <v>45290</v>
      </c>
      <c r="C85" s="142"/>
      <c r="D85" s="139"/>
      <c r="E85" s="139"/>
      <c r="F85" s="139"/>
      <c r="G85" s="139"/>
      <c r="H85" s="139"/>
      <c r="I85" s="149"/>
      <c r="J85" s="2"/>
      <c r="K85" s="1"/>
      <c r="L85" s="1"/>
      <c r="M85" s="16"/>
      <c r="N85" s="16"/>
    </row>
    <row r="86" spans="2:14" ht="15" thickTop="1" thickBot="1" x14ac:dyDescent="0.3">
      <c r="B86" s="142">
        <v>45291</v>
      </c>
      <c r="C86" s="142"/>
      <c r="D86" s="139"/>
      <c r="E86" s="139"/>
      <c r="F86" s="139"/>
      <c r="G86" s="139"/>
      <c r="H86" s="139"/>
      <c r="I86" s="149"/>
      <c r="J86" s="2"/>
      <c r="K86" s="1"/>
      <c r="L86" s="1"/>
      <c r="M86" s="16"/>
      <c r="N86" s="16"/>
    </row>
    <row r="87" spans="2:14" ht="15" thickTop="1" thickBot="1" x14ac:dyDescent="0.3">
      <c r="B87" s="142">
        <v>45292</v>
      </c>
      <c r="C87" s="142"/>
      <c r="D87" s="139"/>
      <c r="E87" s="139"/>
      <c r="F87" s="139"/>
      <c r="G87" s="139"/>
      <c r="H87" s="139"/>
      <c r="I87" s="149"/>
      <c r="J87" s="2"/>
      <c r="K87" s="1"/>
      <c r="L87" s="1"/>
      <c r="M87" s="16"/>
      <c r="N87" s="16"/>
    </row>
    <row r="88" spans="2:14" ht="15" thickTop="1" thickBot="1" x14ac:dyDescent="0.3">
      <c r="B88" s="142">
        <v>45293</v>
      </c>
      <c r="C88" s="142"/>
      <c r="D88" s="139"/>
      <c r="E88" s="139"/>
      <c r="F88" s="139"/>
      <c r="G88" s="139"/>
      <c r="H88" s="139"/>
      <c r="I88" s="149"/>
      <c r="J88" s="2"/>
      <c r="K88" s="1"/>
      <c r="L88" s="1"/>
      <c r="M88" s="16"/>
      <c r="N88" s="16"/>
    </row>
    <row r="89" spans="2:14" ht="15" thickTop="1" thickBot="1" x14ac:dyDescent="0.3">
      <c r="B89" s="142">
        <v>45294</v>
      </c>
      <c r="C89" s="142"/>
      <c r="D89" s="139"/>
      <c r="E89" s="139"/>
      <c r="F89" s="139"/>
      <c r="G89" s="139"/>
      <c r="H89" s="139"/>
      <c r="I89" s="149"/>
      <c r="J89" s="2"/>
      <c r="K89" s="1"/>
      <c r="L89" s="1"/>
      <c r="M89" s="16"/>
      <c r="N89" s="16"/>
    </row>
    <row r="90" spans="2:14" ht="15" thickTop="1" thickBot="1" x14ac:dyDescent="0.3">
      <c r="B90" s="142">
        <v>45295</v>
      </c>
      <c r="C90" s="142"/>
      <c r="D90" s="139"/>
      <c r="E90" s="139"/>
      <c r="F90" s="139"/>
      <c r="G90" s="139"/>
      <c r="H90" s="139"/>
      <c r="I90" s="149"/>
      <c r="J90" s="2"/>
      <c r="K90" s="1"/>
      <c r="L90" s="1"/>
      <c r="M90" s="16"/>
      <c r="N90" s="16"/>
    </row>
    <row r="91" spans="2:14" ht="15" thickTop="1" thickBot="1" x14ac:dyDescent="0.3">
      <c r="B91" s="142">
        <v>45296</v>
      </c>
      <c r="C91" s="142"/>
      <c r="D91" s="139"/>
      <c r="E91" s="139"/>
      <c r="F91" s="139"/>
      <c r="G91" s="139"/>
      <c r="H91" s="139"/>
      <c r="I91" s="149"/>
      <c r="J91" s="2"/>
      <c r="K91" s="1"/>
      <c r="L91" s="1"/>
      <c r="M91" s="16"/>
      <c r="N91" s="16"/>
    </row>
    <row r="92" spans="2:14" ht="15" thickTop="1" thickBot="1" x14ac:dyDescent="0.3">
      <c r="B92" s="142">
        <v>45297</v>
      </c>
      <c r="C92" s="142"/>
      <c r="D92" s="139"/>
      <c r="E92" s="139"/>
      <c r="F92" s="139"/>
      <c r="G92" s="139"/>
      <c r="H92" s="139"/>
      <c r="I92" s="149"/>
      <c r="J92" s="2"/>
      <c r="K92" s="1"/>
      <c r="L92" s="1"/>
      <c r="M92" s="16"/>
      <c r="N92" s="16"/>
    </row>
    <row r="93" spans="2:14" ht="15" thickTop="1" thickBot="1" x14ac:dyDescent="0.3">
      <c r="B93" s="142">
        <v>45298</v>
      </c>
      <c r="C93" s="142"/>
      <c r="D93" s="139"/>
      <c r="E93" s="139"/>
      <c r="F93" s="139"/>
      <c r="G93" s="139"/>
      <c r="H93" s="139"/>
      <c r="I93" s="149"/>
      <c r="J93" s="2"/>
      <c r="K93" s="1"/>
      <c r="L93" s="1"/>
      <c r="M93" s="16"/>
      <c r="N93" s="16"/>
    </row>
    <row r="94" spans="2:14" ht="15" thickTop="1" thickBot="1" x14ac:dyDescent="0.3">
      <c r="B94" s="142">
        <v>45299</v>
      </c>
      <c r="C94" s="142"/>
      <c r="D94" s="139"/>
      <c r="E94" s="139"/>
      <c r="F94" s="139"/>
      <c r="G94" s="139"/>
      <c r="H94" s="139"/>
      <c r="I94" s="149"/>
      <c r="J94" s="2"/>
      <c r="K94" s="1"/>
      <c r="L94" s="1"/>
      <c r="M94" s="16"/>
      <c r="N94" s="16"/>
    </row>
    <row r="95" spans="2:14" ht="15" thickTop="1" thickBot="1" x14ac:dyDescent="0.3">
      <c r="B95" s="142">
        <v>45300</v>
      </c>
      <c r="C95" s="142"/>
      <c r="D95" s="139"/>
      <c r="E95" s="139"/>
      <c r="F95" s="139"/>
      <c r="G95" s="139"/>
      <c r="H95" s="139"/>
      <c r="I95" s="149"/>
      <c r="J95" s="2"/>
      <c r="K95" s="1"/>
      <c r="L95" s="1"/>
      <c r="M95" s="16"/>
      <c r="N95" s="16"/>
    </row>
    <row r="96" spans="2:14" ht="15" thickTop="1" thickBot="1" x14ac:dyDescent="0.3">
      <c r="B96" s="142">
        <v>45301</v>
      </c>
      <c r="C96" s="142"/>
      <c r="D96" s="139"/>
      <c r="E96" s="139"/>
      <c r="F96" s="139"/>
      <c r="G96" s="139"/>
      <c r="H96" s="139"/>
      <c r="I96" s="149"/>
      <c r="J96" s="2"/>
      <c r="K96" s="1"/>
      <c r="L96" s="1"/>
      <c r="M96" s="16"/>
      <c r="N96" s="16"/>
    </row>
    <row r="97" spans="2:14" ht="15" thickTop="1" thickBot="1" x14ac:dyDescent="0.3">
      <c r="B97" s="142">
        <v>45302</v>
      </c>
      <c r="C97" s="142"/>
      <c r="D97" s="139"/>
      <c r="E97" s="139"/>
      <c r="F97" s="139"/>
      <c r="G97" s="139"/>
      <c r="H97" s="139"/>
      <c r="I97" s="149"/>
      <c r="J97" s="2"/>
      <c r="K97" s="1"/>
      <c r="L97" s="1"/>
      <c r="M97" s="16"/>
      <c r="N97" s="16"/>
    </row>
    <row r="98" spans="2:14" ht="15" thickTop="1" thickBot="1" x14ac:dyDescent="0.3">
      <c r="B98" s="142">
        <v>45303</v>
      </c>
      <c r="C98" s="142"/>
      <c r="D98" s="139"/>
      <c r="E98" s="139"/>
      <c r="F98" s="139"/>
      <c r="G98" s="139"/>
      <c r="H98" s="139"/>
      <c r="I98" s="149"/>
      <c r="J98" s="2"/>
      <c r="K98" s="1"/>
      <c r="L98" s="1"/>
      <c r="M98" s="16"/>
      <c r="N98" s="16"/>
    </row>
    <row r="99" spans="2:14" ht="15" thickTop="1" thickBot="1" x14ac:dyDescent="0.3">
      <c r="B99" s="142">
        <v>45304</v>
      </c>
      <c r="C99" s="142"/>
      <c r="D99" s="139"/>
      <c r="E99" s="139"/>
      <c r="F99" s="139"/>
      <c r="G99" s="139"/>
      <c r="H99" s="139"/>
      <c r="I99" s="149"/>
      <c r="J99" s="2"/>
      <c r="K99" s="1"/>
      <c r="L99" s="1"/>
      <c r="M99" s="16"/>
      <c r="N99" s="16"/>
    </row>
    <row r="100" spans="2:14" ht="15" thickTop="1" thickBot="1" x14ac:dyDescent="0.3">
      <c r="B100" s="142">
        <v>45305</v>
      </c>
      <c r="C100" s="142"/>
      <c r="D100" s="139"/>
      <c r="E100" s="139"/>
      <c r="F100" s="139"/>
      <c r="G100" s="139"/>
      <c r="H100" s="139"/>
      <c r="I100" s="149"/>
      <c r="J100" s="2"/>
      <c r="K100" s="1"/>
      <c r="L100" s="1"/>
      <c r="M100" s="16"/>
      <c r="N100" s="16"/>
    </row>
    <row r="101" spans="2:14" ht="15" thickTop="1" thickBot="1" x14ac:dyDescent="0.3">
      <c r="B101" s="142">
        <v>45306</v>
      </c>
      <c r="C101" s="142"/>
      <c r="D101" s="139"/>
      <c r="E101" s="139"/>
      <c r="F101" s="139"/>
      <c r="G101" s="139"/>
      <c r="H101" s="139"/>
      <c r="I101" s="149"/>
      <c r="J101" s="2"/>
      <c r="K101" s="1"/>
      <c r="L101" s="1"/>
      <c r="M101" s="16"/>
      <c r="N101" s="16"/>
    </row>
    <row r="102" spans="2:14" ht="15" thickTop="1" thickBot="1" x14ac:dyDescent="0.3">
      <c r="B102" s="142">
        <v>45307</v>
      </c>
      <c r="C102" s="142"/>
      <c r="D102" s="139"/>
      <c r="E102" s="139"/>
      <c r="F102" s="139"/>
      <c r="G102" s="139"/>
      <c r="H102" s="139"/>
      <c r="I102" s="149"/>
      <c r="J102" s="2"/>
      <c r="K102" s="1"/>
      <c r="L102" s="1"/>
      <c r="M102" s="16"/>
      <c r="N102" s="16"/>
    </row>
    <row r="103" spans="2:14" ht="15" thickTop="1" thickBot="1" x14ac:dyDescent="0.3">
      <c r="B103" s="142">
        <v>45308</v>
      </c>
      <c r="C103" s="142"/>
      <c r="D103" s="139"/>
      <c r="E103" s="139"/>
      <c r="F103" s="139"/>
      <c r="G103" s="139"/>
      <c r="H103" s="139"/>
      <c r="I103" s="149"/>
      <c r="J103" s="2"/>
      <c r="K103" s="1"/>
      <c r="L103" s="1"/>
      <c r="M103" s="16"/>
      <c r="N103" s="16"/>
    </row>
    <row r="104" spans="2:14" ht="15" thickTop="1" thickBot="1" x14ac:dyDescent="0.3">
      <c r="B104" s="142">
        <v>45309</v>
      </c>
      <c r="C104" s="142"/>
      <c r="D104" s="139"/>
      <c r="E104" s="139"/>
      <c r="F104" s="139"/>
      <c r="G104" s="139"/>
      <c r="H104" s="139"/>
      <c r="I104" s="149"/>
      <c r="J104" s="2"/>
      <c r="K104" s="1"/>
      <c r="L104" s="1"/>
      <c r="M104" s="16"/>
      <c r="N104" s="16"/>
    </row>
    <row r="105" spans="2:14" ht="15" thickTop="1" thickBot="1" x14ac:dyDescent="0.3">
      <c r="B105" s="142">
        <v>45310</v>
      </c>
      <c r="C105" s="142"/>
      <c r="D105" s="139"/>
      <c r="E105" s="139"/>
      <c r="F105" s="139"/>
      <c r="G105" s="139"/>
      <c r="H105" s="139"/>
      <c r="I105" s="149"/>
      <c r="J105" s="2"/>
      <c r="K105" s="1"/>
      <c r="L105" s="1"/>
      <c r="M105" s="16"/>
      <c r="N105" s="16"/>
    </row>
    <row r="106" spans="2:14" ht="15" thickTop="1" thickBot="1" x14ac:dyDescent="0.3">
      <c r="B106" s="142">
        <v>45311</v>
      </c>
      <c r="C106" s="142"/>
      <c r="D106" s="139"/>
      <c r="E106" s="139"/>
      <c r="F106" s="139"/>
      <c r="G106" s="139"/>
      <c r="H106" s="139"/>
      <c r="I106" s="149"/>
      <c r="J106" s="2"/>
      <c r="K106" s="1"/>
      <c r="L106" s="1"/>
      <c r="M106" s="16"/>
      <c r="N106" s="16"/>
    </row>
    <row r="107" spans="2:14" ht="15" thickTop="1" thickBot="1" x14ac:dyDescent="0.3">
      <c r="B107" s="142">
        <v>45312</v>
      </c>
      <c r="C107" s="142"/>
      <c r="D107" s="139"/>
      <c r="E107" s="139"/>
      <c r="F107" s="139"/>
      <c r="G107" s="139"/>
      <c r="H107" s="139"/>
      <c r="I107" s="149"/>
      <c r="J107" s="2"/>
      <c r="K107" s="1"/>
      <c r="L107" s="1"/>
      <c r="M107" s="16"/>
      <c r="N107" s="16"/>
    </row>
    <row r="108" spans="2:14" ht="15" thickTop="1" thickBot="1" x14ac:dyDescent="0.3">
      <c r="B108" s="142">
        <v>45313</v>
      </c>
      <c r="C108" s="142"/>
      <c r="D108" s="139"/>
      <c r="E108" s="139"/>
      <c r="F108" s="139"/>
      <c r="G108" s="139"/>
      <c r="H108" s="139"/>
      <c r="I108" s="149"/>
      <c r="J108" s="2"/>
      <c r="K108" s="1"/>
      <c r="L108" s="1"/>
      <c r="M108" s="16"/>
      <c r="N108" s="16"/>
    </row>
    <row r="109" spans="2:14" ht="15" thickTop="1" thickBot="1" x14ac:dyDescent="0.3">
      <c r="B109" s="142">
        <v>45314</v>
      </c>
      <c r="C109" s="142"/>
      <c r="D109" s="139"/>
      <c r="E109" s="139"/>
      <c r="F109" s="139"/>
      <c r="G109" s="139"/>
      <c r="H109" s="139"/>
      <c r="I109" s="149"/>
      <c r="J109" s="2"/>
      <c r="K109" s="1"/>
      <c r="L109" s="1"/>
      <c r="M109" s="16"/>
      <c r="N109" s="16"/>
    </row>
    <row r="110" spans="2:14" ht="15" thickTop="1" thickBot="1" x14ac:dyDescent="0.3">
      <c r="B110" s="142">
        <v>45315</v>
      </c>
      <c r="C110" s="142"/>
      <c r="D110" s="139"/>
      <c r="E110" s="139"/>
      <c r="F110" s="139"/>
      <c r="G110" s="139"/>
      <c r="H110" s="139"/>
      <c r="I110" s="149"/>
      <c r="J110" s="2"/>
      <c r="K110" s="1"/>
      <c r="L110" s="1"/>
      <c r="M110" s="16"/>
      <c r="N110" s="16"/>
    </row>
    <row r="111" spans="2:14" ht="15" thickTop="1" thickBot="1" x14ac:dyDescent="0.3">
      <c r="B111" s="142">
        <v>45316</v>
      </c>
      <c r="C111" s="142"/>
      <c r="D111" s="139"/>
      <c r="E111" s="139"/>
      <c r="F111" s="139"/>
      <c r="G111" s="139"/>
      <c r="H111" s="139"/>
      <c r="I111" s="149"/>
      <c r="J111" s="2"/>
      <c r="K111" s="1"/>
      <c r="L111" s="1"/>
      <c r="M111" s="16"/>
      <c r="N111" s="16"/>
    </row>
    <row r="112" spans="2:14" ht="15" thickTop="1" thickBot="1" x14ac:dyDescent="0.3">
      <c r="B112" s="142">
        <v>45317</v>
      </c>
      <c r="C112" s="142"/>
      <c r="D112" s="139"/>
      <c r="E112" s="139"/>
      <c r="F112" s="139"/>
      <c r="G112" s="139"/>
      <c r="H112" s="139"/>
      <c r="I112" s="149"/>
      <c r="J112" s="2"/>
      <c r="K112" s="1"/>
      <c r="L112" s="1"/>
      <c r="M112" s="16"/>
      <c r="N112" s="15"/>
    </row>
    <row r="113" spans="2:14" ht="15" thickTop="1" thickBot="1" x14ac:dyDescent="0.3">
      <c r="B113" s="142">
        <v>45318</v>
      </c>
      <c r="C113" s="142"/>
      <c r="D113" s="139"/>
      <c r="E113" s="139"/>
      <c r="F113" s="139"/>
      <c r="G113" s="139"/>
      <c r="H113" s="139"/>
      <c r="I113" s="149"/>
      <c r="J113" s="1"/>
      <c r="K113" s="14"/>
      <c r="L113" s="2"/>
      <c r="M113" s="16"/>
      <c r="N113" s="15"/>
    </row>
    <row r="114" spans="2:14" ht="15" thickTop="1" thickBot="1" x14ac:dyDescent="0.3">
      <c r="B114" s="142">
        <v>45319</v>
      </c>
      <c r="C114" s="142"/>
      <c r="D114" s="139"/>
      <c r="E114" s="139"/>
      <c r="F114" s="139"/>
      <c r="G114" s="139"/>
      <c r="H114" s="139"/>
      <c r="I114" s="149"/>
      <c r="J114" s="1"/>
      <c r="K114" s="14"/>
      <c r="L114" s="2"/>
      <c r="M114" s="16"/>
      <c r="N114" s="15"/>
    </row>
    <row r="115" spans="2:14" ht="15" thickTop="1" thickBot="1" x14ac:dyDescent="0.3">
      <c r="B115" s="142">
        <v>45320</v>
      </c>
      <c r="C115" s="142"/>
      <c r="D115" s="139"/>
      <c r="E115" s="139"/>
      <c r="F115" s="139"/>
      <c r="G115" s="139"/>
      <c r="H115" s="139"/>
      <c r="I115" s="149"/>
      <c r="J115" s="1"/>
      <c r="K115" s="14"/>
      <c r="L115" s="2"/>
      <c r="M115" s="16"/>
      <c r="N115" s="15"/>
    </row>
    <row r="116" spans="2:14" ht="15" thickTop="1" thickBot="1" x14ac:dyDescent="0.3">
      <c r="B116" s="142">
        <v>45321</v>
      </c>
      <c r="C116" s="142"/>
      <c r="D116" s="139"/>
      <c r="E116" s="139"/>
      <c r="F116" s="139"/>
      <c r="G116" s="139"/>
      <c r="H116" s="139"/>
      <c r="I116" s="149"/>
      <c r="J116" s="1"/>
      <c r="K116" s="14"/>
      <c r="L116" s="2"/>
      <c r="M116" s="16"/>
      <c r="N116" s="15"/>
    </row>
    <row r="117" spans="2:14" ht="13.8" thickTop="1" x14ac:dyDescent="0.25">
      <c r="D117" s="1"/>
      <c r="E117" s="1"/>
      <c r="F117" s="1"/>
      <c r="G117" s="1"/>
      <c r="H117" s="10"/>
      <c r="I117" s="14"/>
      <c r="J117" s="1"/>
      <c r="K117" s="14"/>
      <c r="L117" s="140"/>
      <c r="M117" s="16"/>
      <c r="N117" s="15"/>
    </row>
    <row r="118" spans="2:14" x14ac:dyDescent="0.25">
      <c r="D118" s="10"/>
      <c r="E118" s="10"/>
      <c r="F118" s="10"/>
      <c r="G118" s="10"/>
      <c r="H118" s="40"/>
      <c r="I118" s="14"/>
      <c r="J118" s="1"/>
      <c r="K118" s="10"/>
      <c r="L118" s="2"/>
      <c r="M118" s="16"/>
      <c r="N118" s="15"/>
    </row>
  </sheetData>
  <mergeCells count="4">
    <mergeCell ref="B1:D1"/>
    <mergeCell ref="I1:K1"/>
    <mergeCell ref="D2:G2"/>
    <mergeCell ref="B4:I5"/>
  </mergeCells>
  <conditionalFormatting sqref="I7:I116">
    <cfRule type="containsText" dxfId="60" priority="1" operator="containsText" text="לא הושלם">
      <formula>NOT(ISERROR(SEARCH("לא הושלם",I7)))</formula>
    </cfRule>
    <cfRule type="containsText" dxfId="59" priority="2" operator="containsText" text="הושלם">
      <formula>NOT(ISERROR(SEARCH("הושלם",I7)))</formula>
    </cfRule>
    <cfRule type="containsText" dxfId="58" priority="3" operator="containsText" text="לא הושלם">
      <formula>NOT(ISERROR(SEARCH("לא הושלם",I7)))</formula>
    </cfRule>
  </conditionalFormatting>
  <conditionalFormatting sqref="T3 X3">
    <cfRule type="cellIs" dxfId="55" priority="11" stopIfTrue="1" operator="equal">
      <formula>"לא פעיל"</formula>
    </cfRule>
  </conditionalFormatting>
  <dataValidations count="1">
    <dataValidation showDropDown="1" showInputMessage="1" showErrorMessage="1" sqref="B4" xr:uid="{5B34AEF3-891C-46F4-AF1F-D1A6EA976838}"/>
  </dataValidations>
  <hyperlinks>
    <hyperlink ref="D2" location="Dashboard!A1" display="חזרה לעץ מדדים" xr:uid="{82E3227A-22A9-457F-A534-B06DB10F0CF2}"/>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2C1ABF70-EA24-47C7-B6F2-D90D303C67D5}">
            <xm:f>NOT(ISERROR(SEARCH(#REF!,I7)))</xm:f>
            <xm:f>#REF!</xm:f>
            <x14:dxf>
              <fill>
                <patternFill>
                  <bgColor rgb="FF00B050"/>
                </patternFill>
              </fill>
            </x14:dxf>
          </x14:cfRule>
          <x14:cfRule type="containsText" priority="5" operator="containsText" id="{59C8617F-2307-4A1B-BE0E-A139E0292FB7}">
            <xm:f>NOT(ISERROR(SEARCH(#REF!,I7)))</xm:f>
            <xm:f>#REF!</xm:f>
            <x14:dxf>
              <fill>
                <patternFill>
                  <bgColor theme="9"/>
                </patternFill>
              </fill>
            </x14:dxf>
          </x14:cfRule>
          <xm:sqref>I7:I116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BF5E94B-9345-4661-86A2-4634691C3B61}">
          <x14:formula1>
            <xm:f>Dashboard!$A$7:$A$8</xm:f>
          </x14:formula1>
          <xm:sqref>I7:I116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865B6-27D7-4987-8F37-3614580C970E}">
  <sheetPr codeName="Sheet42">
    <tabColor theme="8" tint="-0.249977111117893"/>
  </sheetPr>
  <dimension ref="A1:U118"/>
  <sheetViews>
    <sheetView showGridLines="0" rightToLeft="1" workbookViewId="0">
      <selection activeCell="D2" sqref="D2"/>
    </sheetView>
  </sheetViews>
  <sheetFormatPr defaultColWidth="8.69921875" defaultRowHeight="13.2" x14ac:dyDescent="0.25"/>
  <cols>
    <col min="1" max="1" width="6.5" style="14" customWidth="1"/>
    <col min="2" max="3" width="15.796875" style="1" customWidth="1"/>
    <col min="4" max="4" width="15.796875" style="10" customWidth="1"/>
    <col min="5" max="6" width="16.3984375" style="1" customWidth="1"/>
    <col min="7" max="7" width="7.796875" style="10" customWidth="1"/>
    <col min="8" max="8" width="17.69921875" style="2" customWidth="1"/>
    <col min="9" max="9" width="16.296875" style="16" customWidth="1"/>
    <col min="10" max="10" width="15.3984375" style="15" customWidth="1"/>
    <col min="11" max="11" width="7.5" style="1" customWidth="1"/>
    <col min="12" max="12" width="7.59765625" style="1" customWidth="1"/>
    <col min="13" max="13" width="11" style="1" customWidth="1"/>
    <col min="14" max="14" width="9.8984375" style="1" customWidth="1"/>
    <col min="15" max="15" width="15.5" style="1" customWidth="1"/>
    <col min="16" max="16" width="14.8984375" style="1" customWidth="1"/>
    <col min="17" max="17" width="11.8984375" style="1" customWidth="1"/>
    <col min="18" max="18" width="5.8984375" style="1" customWidth="1"/>
    <col min="19" max="20" width="6.8984375" style="1" customWidth="1"/>
    <col min="21" max="21" width="5.59765625" style="1" customWidth="1"/>
    <col min="22" max="22" width="7.69921875" style="1" customWidth="1"/>
    <col min="23" max="16384" width="8.69921875" style="1"/>
  </cols>
  <sheetData>
    <row r="1" spans="1:21" ht="15.75" customHeight="1" x14ac:dyDescent="0.3">
      <c r="C1" s="14"/>
      <c r="D1" s="14"/>
      <c r="E1" s="121"/>
      <c r="M1" s="6"/>
      <c r="P1" s="19"/>
      <c r="R1" s="11"/>
    </row>
    <row r="2" spans="1:21" ht="17.25" customHeight="1" x14ac:dyDescent="0.4">
      <c r="C2" s="14"/>
      <c r="D2" s="136" t="s">
        <v>1</v>
      </c>
      <c r="E2" s="136"/>
      <c r="N2" s="21"/>
      <c r="R2" s="2"/>
      <c r="T2" s="8"/>
    </row>
    <row r="3" spans="1:21" ht="19.5" customHeight="1" thickBot="1" x14ac:dyDescent="0.3">
      <c r="C3" s="14"/>
      <c r="D3" s="14"/>
      <c r="N3" s="22"/>
      <c r="O3" s="23"/>
      <c r="P3" s="25"/>
      <c r="Q3" s="35"/>
      <c r="S3" s="27"/>
      <c r="T3" s="27"/>
      <c r="U3" s="30"/>
    </row>
    <row r="4" spans="1:21" ht="43.5" customHeight="1" x14ac:dyDescent="0.2">
      <c r="A4" s="42"/>
      <c r="B4" s="360" t="s">
        <v>123</v>
      </c>
      <c r="C4" s="361"/>
      <c r="D4" s="361"/>
      <c r="E4" s="361"/>
      <c r="F4" s="362"/>
      <c r="G4" s="1"/>
      <c r="H4" s="217"/>
      <c r="I4" s="218"/>
      <c r="J4" s="1"/>
    </row>
    <row r="5" spans="1:21" ht="21.75" customHeight="1" thickBot="1" x14ac:dyDescent="0.25">
      <c r="A5" s="1"/>
      <c r="B5" s="363"/>
      <c r="C5" s="364"/>
      <c r="D5" s="364"/>
      <c r="E5" s="364"/>
      <c r="F5" s="365"/>
      <c r="G5" s="1"/>
      <c r="H5" s="219"/>
      <c r="I5" s="218"/>
      <c r="J5" s="1"/>
    </row>
    <row r="6" spans="1:21" ht="21.75" customHeight="1" thickBot="1" x14ac:dyDescent="0.3">
      <c r="D6" s="1"/>
      <c r="E6" s="2"/>
      <c r="F6" s="2"/>
      <c r="G6" s="16"/>
      <c r="H6" s="15"/>
      <c r="I6" s="1"/>
      <c r="J6" s="1"/>
    </row>
    <row r="7" spans="1:21" ht="39.6" customHeight="1" thickTop="1" thickBot="1" x14ac:dyDescent="0.25">
      <c r="B7" s="138" t="s">
        <v>140</v>
      </c>
      <c r="C7" s="127" t="s">
        <v>274</v>
      </c>
      <c r="D7" s="127" t="s">
        <v>237</v>
      </c>
      <c r="E7" s="129" t="s">
        <v>141</v>
      </c>
      <c r="F7" s="130" t="s">
        <v>238</v>
      </c>
      <c r="G7" s="1"/>
      <c r="H7" s="161" t="s">
        <v>206</v>
      </c>
      <c r="I7" s="159" t="s">
        <v>207</v>
      </c>
      <c r="J7" s="222" t="s">
        <v>247</v>
      </c>
    </row>
    <row r="8" spans="1:21" ht="24" customHeight="1" thickTop="1" thickBot="1" x14ac:dyDescent="0.25">
      <c r="B8" s="142">
        <v>45214</v>
      </c>
      <c r="C8" s="139"/>
      <c r="D8" s="139"/>
      <c r="E8" s="148" t="s">
        <v>204</v>
      </c>
      <c r="F8" s="148"/>
      <c r="G8" s="1"/>
      <c r="H8" s="162">
        <f>COUNTIF(E8:E116,"לא הושלם")</f>
        <v>9</v>
      </c>
      <c r="I8" s="160">
        <f>COUNTIF(E8:E116,"הושלם")</f>
        <v>2</v>
      </c>
      <c r="J8" s="221">
        <f>H8+I8</f>
        <v>11</v>
      </c>
    </row>
    <row r="9" spans="1:21" ht="15" thickTop="1" thickBot="1" x14ac:dyDescent="0.3">
      <c r="B9" s="142">
        <v>45215</v>
      </c>
      <c r="C9" s="139"/>
      <c r="D9" s="139"/>
      <c r="E9" s="148" t="s">
        <v>204</v>
      </c>
      <c r="F9" s="148"/>
      <c r="G9" s="1"/>
      <c r="H9" s="15"/>
      <c r="I9" s="1"/>
      <c r="J9" s="1"/>
    </row>
    <row r="10" spans="1:21" ht="15" thickTop="1" thickBot="1" x14ac:dyDescent="0.25">
      <c r="B10" s="142">
        <v>45215</v>
      </c>
      <c r="C10" s="139"/>
      <c r="D10" s="139"/>
      <c r="E10" s="148" t="s">
        <v>204</v>
      </c>
      <c r="F10" s="148"/>
      <c r="G10" s="1"/>
      <c r="H10" s="168" t="s">
        <v>146</v>
      </c>
      <c r="I10" s="180">
        <f>I8/SUM(H8:I8)</f>
        <v>0.18181818181818182</v>
      </c>
      <c r="J10" s="1"/>
    </row>
    <row r="11" spans="1:21" ht="15" thickTop="1" thickBot="1" x14ac:dyDescent="0.3">
      <c r="B11" s="142">
        <v>45216</v>
      </c>
      <c r="C11" s="139"/>
      <c r="D11" s="139"/>
      <c r="E11" s="148" t="s">
        <v>204</v>
      </c>
      <c r="F11" s="148"/>
      <c r="G11" s="1"/>
      <c r="H11" s="1"/>
      <c r="I11" s="1"/>
      <c r="J11" s="1"/>
      <c r="K11" s="15"/>
    </row>
    <row r="12" spans="1:21" ht="15" thickTop="1" thickBot="1" x14ac:dyDescent="0.3">
      <c r="B12" s="142">
        <v>45217</v>
      </c>
      <c r="C12" s="139"/>
      <c r="D12" s="139"/>
      <c r="E12" s="148" t="s">
        <v>204</v>
      </c>
      <c r="F12" s="148"/>
      <c r="G12" s="1"/>
      <c r="H12" s="153"/>
      <c r="I12" s="153"/>
      <c r="J12" s="208"/>
      <c r="K12" s="15"/>
    </row>
    <row r="13" spans="1:21" ht="15" thickTop="1" thickBot="1" x14ac:dyDescent="0.3">
      <c r="B13" s="142">
        <v>45218</v>
      </c>
      <c r="C13" s="139"/>
      <c r="D13" s="139"/>
      <c r="E13" s="148" t="s">
        <v>205</v>
      </c>
      <c r="F13" s="148"/>
      <c r="G13" s="1"/>
      <c r="H13" s="153"/>
      <c r="I13" s="153"/>
      <c r="J13" s="208"/>
      <c r="K13" s="15"/>
    </row>
    <row r="14" spans="1:21" ht="15" thickTop="1" thickBot="1" x14ac:dyDescent="0.3">
      <c r="B14" s="142">
        <v>45219</v>
      </c>
      <c r="C14" s="139"/>
      <c r="D14" s="139"/>
      <c r="E14" s="148" t="s">
        <v>204</v>
      </c>
      <c r="F14" s="148"/>
      <c r="G14" s="1"/>
      <c r="H14" s="153"/>
      <c r="I14" s="153"/>
      <c r="J14" s="208"/>
      <c r="K14" s="15"/>
    </row>
    <row r="15" spans="1:21" ht="15" thickTop="1" thickBot="1" x14ac:dyDescent="0.3">
      <c r="B15" s="142">
        <v>45220</v>
      </c>
      <c r="C15" s="139"/>
      <c r="D15" s="139"/>
      <c r="E15" s="149" t="s">
        <v>204</v>
      </c>
      <c r="F15" s="149"/>
      <c r="G15" s="1"/>
      <c r="H15" s="153"/>
      <c r="I15" s="153"/>
      <c r="J15" s="208"/>
      <c r="K15" s="15"/>
    </row>
    <row r="16" spans="1:21" ht="15" thickTop="1" thickBot="1" x14ac:dyDescent="0.3">
      <c r="B16" s="142">
        <v>45221</v>
      </c>
      <c r="C16" s="139"/>
      <c r="D16" s="139"/>
      <c r="E16" s="149" t="s">
        <v>204</v>
      </c>
      <c r="F16" s="149"/>
      <c r="G16" s="2"/>
      <c r="H16" s="1"/>
      <c r="I16" s="1"/>
      <c r="J16" s="208"/>
      <c r="K16" s="15"/>
    </row>
    <row r="17" spans="2:11" ht="15" thickTop="1" thickBot="1" x14ac:dyDescent="0.3">
      <c r="B17" s="142">
        <v>45222</v>
      </c>
      <c r="C17" s="139"/>
      <c r="D17" s="139"/>
      <c r="E17" s="149" t="s">
        <v>204</v>
      </c>
      <c r="F17" s="149"/>
      <c r="G17" s="2"/>
      <c r="H17" s="1"/>
      <c r="I17" s="1"/>
      <c r="J17" s="208"/>
      <c r="K17" s="15"/>
    </row>
    <row r="18" spans="2:11" ht="15" thickTop="1" thickBot="1" x14ac:dyDescent="0.3">
      <c r="B18" s="142">
        <v>45223</v>
      </c>
      <c r="C18" s="139"/>
      <c r="D18" s="139"/>
      <c r="E18" s="149" t="s">
        <v>205</v>
      </c>
      <c r="F18" s="149"/>
      <c r="G18" s="2"/>
      <c r="H18" s="1"/>
      <c r="I18" s="1"/>
      <c r="J18" s="208"/>
      <c r="K18" s="15"/>
    </row>
    <row r="19" spans="2:11" ht="15" thickTop="1" thickBot="1" x14ac:dyDescent="0.3">
      <c r="B19" s="142">
        <v>45224</v>
      </c>
      <c r="C19" s="139"/>
      <c r="D19" s="139"/>
      <c r="E19" s="149"/>
      <c r="F19" s="149"/>
      <c r="G19" s="2"/>
      <c r="H19" s="1"/>
      <c r="I19" s="1"/>
      <c r="J19" s="16"/>
      <c r="K19" s="15"/>
    </row>
    <row r="20" spans="2:11" ht="15" thickTop="1" thickBot="1" x14ac:dyDescent="0.3">
      <c r="B20" s="142">
        <v>45225</v>
      </c>
      <c r="C20" s="139"/>
      <c r="D20" s="139"/>
      <c r="E20" s="149"/>
      <c r="F20" s="149"/>
      <c r="G20" s="2"/>
      <c r="H20" s="1"/>
      <c r="I20" s="1"/>
      <c r="J20" s="16"/>
      <c r="K20" s="15"/>
    </row>
    <row r="21" spans="2:11" ht="15" thickTop="1" thickBot="1" x14ac:dyDescent="0.3">
      <c r="B21" s="142">
        <v>45226</v>
      </c>
      <c r="C21" s="139"/>
      <c r="D21" s="139"/>
      <c r="E21" s="149"/>
      <c r="F21" s="149"/>
      <c r="G21" s="2"/>
      <c r="H21" s="1"/>
      <c r="I21" s="1"/>
      <c r="J21" s="16"/>
      <c r="K21" s="15"/>
    </row>
    <row r="22" spans="2:11" ht="15" thickTop="1" thickBot="1" x14ac:dyDescent="0.3">
      <c r="B22" s="142">
        <v>45227</v>
      </c>
      <c r="C22" s="139"/>
      <c r="D22" s="139"/>
      <c r="E22" s="149"/>
      <c r="F22" s="149"/>
      <c r="G22" s="2"/>
      <c r="H22" s="1"/>
      <c r="I22" s="1"/>
      <c r="J22" s="16"/>
      <c r="K22" s="15"/>
    </row>
    <row r="23" spans="2:11" ht="15" thickTop="1" thickBot="1" x14ac:dyDescent="0.3">
      <c r="B23" s="142">
        <v>45228</v>
      </c>
      <c r="C23" s="139"/>
      <c r="D23" s="139"/>
      <c r="E23" s="149"/>
      <c r="F23" s="149"/>
      <c r="G23" s="2"/>
      <c r="H23" s="1"/>
      <c r="I23" s="1"/>
      <c r="J23" s="16"/>
      <c r="K23" s="15"/>
    </row>
    <row r="24" spans="2:11" ht="15" thickTop="1" thickBot="1" x14ac:dyDescent="0.3">
      <c r="B24" s="142">
        <v>45229</v>
      </c>
      <c r="C24" s="139"/>
      <c r="D24" s="139"/>
      <c r="E24" s="149"/>
      <c r="F24" s="149"/>
      <c r="G24" s="2"/>
      <c r="H24" s="1"/>
      <c r="I24" s="1"/>
      <c r="J24" s="16"/>
      <c r="K24" s="15"/>
    </row>
    <row r="25" spans="2:11" ht="15" thickTop="1" thickBot="1" x14ac:dyDescent="0.3">
      <c r="B25" s="142">
        <v>45230</v>
      </c>
      <c r="C25" s="139"/>
      <c r="D25" s="139"/>
      <c r="E25" s="149"/>
      <c r="F25" s="149"/>
      <c r="G25" s="2"/>
      <c r="H25" s="1"/>
      <c r="I25" s="1"/>
      <c r="J25" s="16"/>
      <c r="K25" s="15"/>
    </row>
    <row r="26" spans="2:11" ht="15" thickTop="1" thickBot="1" x14ac:dyDescent="0.3">
      <c r="B26" s="142">
        <v>45231</v>
      </c>
      <c r="C26" s="139"/>
      <c r="D26" s="139"/>
      <c r="E26" s="149"/>
      <c r="F26" s="149"/>
      <c r="G26" s="2"/>
      <c r="H26" s="1"/>
      <c r="I26" s="1"/>
      <c r="J26" s="16"/>
      <c r="K26" s="15"/>
    </row>
    <row r="27" spans="2:11" ht="15" thickTop="1" thickBot="1" x14ac:dyDescent="0.3">
      <c r="B27" s="142">
        <v>45232</v>
      </c>
      <c r="C27" s="139"/>
      <c r="D27" s="139"/>
      <c r="E27" s="149"/>
      <c r="F27" s="149"/>
      <c r="G27" s="2"/>
      <c r="H27" s="1"/>
      <c r="I27" s="1"/>
      <c r="J27" s="16"/>
      <c r="K27" s="15"/>
    </row>
    <row r="28" spans="2:11" ht="15" thickTop="1" thickBot="1" x14ac:dyDescent="0.3">
      <c r="B28" s="142">
        <v>45233</v>
      </c>
      <c r="C28" s="139"/>
      <c r="D28" s="139"/>
      <c r="E28" s="149"/>
      <c r="F28" s="149"/>
      <c r="G28" s="2"/>
      <c r="H28" s="1"/>
      <c r="I28" s="1"/>
      <c r="J28" s="16"/>
      <c r="K28" s="15"/>
    </row>
    <row r="29" spans="2:11" ht="15" thickTop="1" thickBot="1" x14ac:dyDescent="0.3">
      <c r="B29" s="142">
        <v>45234</v>
      </c>
      <c r="C29" s="139"/>
      <c r="D29" s="139"/>
      <c r="E29" s="149"/>
      <c r="F29" s="149"/>
      <c r="G29" s="2"/>
      <c r="H29" s="1"/>
      <c r="I29" s="1"/>
      <c r="J29" s="16"/>
      <c r="K29" s="15"/>
    </row>
    <row r="30" spans="2:11" ht="15" thickTop="1" thickBot="1" x14ac:dyDescent="0.3">
      <c r="B30" s="142">
        <v>45235</v>
      </c>
      <c r="C30" s="139"/>
      <c r="D30" s="139"/>
      <c r="E30" s="149"/>
      <c r="F30" s="149"/>
      <c r="G30" s="2"/>
      <c r="H30" s="1"/>
      <c r="I30" s="1"/>
      <c r="J30" s="16"/>
      <c r="K30" s="15"/>
    </row>
    <row r="31" spans="2:11" ht="15" thickTop="1" thickBot="1" x14ac:dyDescent="0.3">
      <c r="B31" s="142">
        <v>45236</v>
      </c>
      <c r="C31" s="139"/>
      <c r="D31" s="139"/>
      <c r="E31" s="149"/>
      <c r="F31" s="149"/>
      <c r="G31" s="2"/>
      <c r="H31" s="1"/>
      <c r="I31" s="1"/>
      <c r="J31" s="16"/>
      <c r="K31" s="15"/>
    </row>
    <row r="32" spans="2:11" ht="15" thickTop="1" thickBot="1" x14ac:dyDescent="0.3">
      <c r="B32" s="142">
        <v>45237</v>
      </c>
      <c r="C32" s="139"/>
      <c r="D32" s="139"/>
      <c r="E32" s="149"/>
      <c r="F32" s="149"/>
      <c r="G32" s="2"/>
      <c r="H32" s="1"/>
      <c r="I32" s="1"/>
      <c r="J32" s="16"/>
      <c r="K32" s="15"/>
    </row>
    <row r="33" spans="2:11" ht="15" thickTop="1" thickBot="1" x14ac:dyDescent="0.3">
      <c r="B33" s="142">
        <v>45238</v>
      </c>
      <c r="C33" s="139"/>
      <c r="D33" s="139"/>
      <c r="E33" s="149"/>
      <c r="F33" s="149"/>
      <c r="G33" s="2"/>
      <c r="H33" s="1"/>
      <c r="I33" s="1"/>
      <c r="J33" s="16"/>
      <c r="K33" s="15"/>
    </row>
    <row r="34" spans="2:11" ht="15" thickTop="1" thickBot="1" x14ac:dyDescent="0.3">
      <c r="B34" s="142">
        <v>45239</v>
      </c>
      <c r="C34" s="139"/>
      <c r="D34" s="139"/>
      <c r="E34" s="149"/>
      <c r="F34" s="149"/>
      <c r="G34" s="2"/>
      <c r="H34" s="1"/>
      <c r="I34" s="1"/>
      <c r="J34" s="16"/>
      <c r="K34" s="15"/>
    </row>
    <row r="35" spans="2:11" ht="15" thickTop="1" thickBot="1" x14ac:dyDescent="0.3">
      <c r="B35" s="142">
        <v>45240</v>
      </c>
      <c r="C35" s="139"/>
      <c r="D35" s="139"/>
      <c r="E35" s="149"/>
      <c r="F35" s="149"/>
      <c r="G35" s="2"/>
      <c r="H35" s="1"/>
      <c r="I35" s="1"/>
      <c r="J35" s="16"/>
      <c r="K35" s="15"/>
    </row>
    <row r="36" spans="2:11" ht="15" thickTop="1" thickBot="1" x14ac:dyDescent="0.3">
      <c r="B36" s="142">
        <v>45241</v>
      </c>
      <c r="C36" s="139"/>
      <c r="D36" s="139"/>
      <c r="E36" s="149"/>
      <c r="F36" s="149"/>
      <c r="G36" s="2"/>
      <c r="H36" s="1"/>
      <c r="I36" s="1"/>
      <c r="J36" s="16"/>
      <c r="K36" s="15"/>
    </row>
    <row r="37" spans="2:11" ht="15" thickTop="1" thickBot="1" x14ac:dyDescent="0.3">
      <c r="B37" s="142">
        <v>45242</v>
      </c>
      <c r="C37" s="139"/>
      <c r="D37" s="139"/>
      <c r="E37" s="149"/>
      <c r="F37" s="149"/>
      <c r="G37" s="2"/>
      <c r="H37" s="1"/>
      <c r="I37" s="1"/>
      <c r="J37" s="16"/>
      <c r="K37" s="15"/>
    </row>
    <row r="38" spans="2:11" ht="15" thickTop="1" thickBot="1" x14ac:dyDescent="0.3">
      <c r="B38" s="142">
        <v>45243</v>
      </c>
      <c r="C38" s="139"/>
      <c r="D38" s="139"/>
      <c r="E38" s="149"/>
      <c r="F38" s="149"/>
      <c r="G38" s="2"/>
      <c r="H38" s="1"/>
      <c r="I38" s="1"/>
      <c r="J38" s="16"/>
      <c r="K38" s="15"/>
    </row>
    <row r="39" spans="2:11" ht="15" thickTop="1" thickBot="1" x14ac:dyDescent="0.3">
      <c r="B39" s="142">
        <v>45244</v>
      </c>
      <c r="C39" s="139"/>
      <c r="D39" s="139"/>
      <c r="E39" s="149"/>
      <c r="F39" s="149"/>
      <c r="G39" s="2"/>
      <c r="H39" s="1"/>
      <c r="I39" s="1"/>
      <c r="J39" s="16"/>
      <c r="K39" s="15"/>
    </row>
    <row r="40" spans="2:11" ht="15" thickTop="1" thickBot="1" x14ac:dyDescent="0.3">
      <c r="B40" s="142">
        <v>45245</v>
      </c>
      <c r="C40" s="139"/>
      <c r="D40" s="139"/>
      <c r="E40" s="149"/>
      <c r="F40" s="149"/>
      <c r="G40" s="2"/>
      <c r="H40" s="1"/>
      <c r="I40" s="1"/>
      <c r="J40" s="16"/>
      <c r="K40" s="15"/>
    </row>
    <row r="41" spans="2:11" ht="15" thickTop="1" thickBot="1" x14ac:dyDescent="0.3">
      <c r="B41" s="142">
        <v>45246</v>
      </c>
      <c r="C41" s="139"/>
      <c r="D41" s="139"/>
      <c r="E41" s="149"/>
      <c r="F41" s="149"/>
      <c r="G41" s="2"/>
      <c r="H41" s="1"/>
      <c r="I41" s="1"/>
      <c r="J41" s="16"/>
      <c r="K41" s="15"/>
    </row>
    <row r="42" spans="2:11" ht="15" thickTop="1" thickBot="1" x14ac:dyDescent="0.3">
      <c r="B42" s="142">
        <v>45247</v>
      </c>
      <c r="C42" s="139"/>
      <c r="D42" s="139"/>
      <c r="E42" s="149"/>
      <c r="F42" s="149"/>
      <c r="G42" s="2"/>
      <c r="H42" s="1"/>
      <c r="I42" s="1"/>
      <c r="J42" s="16"/>
      <c r="K42" s="15"/>
    </row>
    <row r="43" spans="2:11" ht="15" thickTop="1" thickBot="1" x14ac:dyDescent="0.3">
      <c r="B43" s="142">
        <v>45248</v>
      </c>
      <c r="C43" s="139"/>
      <c r="D43" s="139"/>
      <c r="E43" s="149"/>
      <c r="F43" s="149"/>
      <c r="G43" s="2"/>
      <c r="H43" s="1"/>
      <c r="I43" s="1"/>
      <c r="J43" s="16"/>
      <c r="K43" s="15"/>
    </row>
    <row r="44" spans="2:11" ht="15" thickTop="1" thickBot="1" x14ac:dyDescent="0.3">
      <c r="B44" s="142">
        <v>45249</v>
      </c>
      <c r="C44" s="139"/>
      <c r="D44" s="139"/>
      <c r="E44" s="149"/>
      <c r="F44" s="149"/>
      <c r="G44" s="2"/>
      <c r="H44" s="1"/>
      <c r="I44" s="1"/>
      <c r="J44" s="16"/>
      <c r="K44" s="15"/>
    </row>
    <row r="45" spans="2:11" ht="15" thickTop="1" thickBot="1" x14ac:dyDescent="0.3">
      <c r="B45" s="142">
        <v>45250</v>
      </c>
      <c r="C45" s="139"/>
      <c r="D45" s="139"/>
      <c r="E45" s="149"/>
      <c r="F45" s="149"/>
      <c r="G45" s="2"/>
      <c r="H45" s="1"/>
      <c r="I45" s="1"/>
      <c r="J45" s="16"/>
      <c r="K45" s="15"/>
    </row>
    <row r="46" spans="2:11" ht="15" thickTop="1" thickBot="1" x14ac:dyDescent="0.3">
      <c r="B46" s="142">
        <v>45251</v>
      </c>
      <c r="C46" s="139"/>
      <c r="D46" s="139"/>
      <c r="E46" s="149"/>
      <c r="F46" s="149"/>
      <c r="G46" s="2"/>
      <c r="H46" s="1"/>
      <c r="I46" s="1"/>
      <c r="J46" s="16"/>
      <c r="K46" s="15"/>
    </row>
    <row r="47" spans="2:11" ht="15" thickTop="1" thickBot="1" x14ac:dyDescent="0.3">
      <c r="B47" s="142">
        <v>45252</v>
      </c>
      <c r="C47" s="139"/>
      <c r="D47" s="139"/>
      <c r="E47" s="149"/>
      <c r="F47" s="149"/>
      <c r="G47" s="2"/>
      <c r="H47" s="1"/>
      <c r="I47" s="1"/>
      <c r="J47" s="16"/>
      <c r="K47" s="15"/>
    </row>
    <row r="48" spans="2:11" ht="15" thickTop="1" thickBot="1" x14ac:dyDescent="0.3">
      <c r="B48" s="142">
        <v>45253</v>
      </c>
      <c r="C48" s="139"/>
      <c r="D48" s="139"/>
      <c r="E48" s="149"/>
      <c r="F48" s="149"/>
      <c r="G48" s="2"/>
      <c r="H48" s="1"/>
      <c r="I48" s="1"/>
      <c r="J48" s="16"/>
      <c r="K48" s="15"/>
    </row>
    <row r="49" spans="2:11" ht="15" thickTop="1" thickBot="1" x14ac:dyDescent="0.3">
      <c r="B49" s="142">
        <v>45254</v>
      </c>
      <c r="C49" s="139"/>
      <c r="D49" s="139"/>
      <c r="E49" s="149"/>
      <c r="F49" s="149"/>
      <c r="G49" s="2"/>
      <c r="H49" s="1"/>
      <c r="I49" s="1"/>
      <c r="J49" s="16"/>
      <c r="K49" s="15"/>
    </row>
    <row r="50" spans="2:11" ht="15" thickTop="1" thickBot="1" x14ac:dyDescent="0.3">
      <c r="B50" s="142">
        <v>45255</v>
      </c>
      <c r="C50" s="139"/>
      <c r="D50" s="139"/>
      <c r="E50" s="149"/>
      <c r="F50" s="149"/>
      <c r="G50" s="2"/>
      <c r="H50" s="1"/>
      <c r="I50" s="1"/>
      <c r="J50" s="16"/>
      <c r="K50" s="15"/>
    </row>
    <row r="51" spans="2:11" ht="15" thickTop="1" thickBot="1" x14ac:dyDescent="0.3">
      <c r="B51" s="142">
        <v>45256</v>
      </c>
      <c r="C51" s="139"/>
      <c r="D51" s="139"/>
      <c r="E51" s="149"/>
      <c r="F51" s="149"/>
      <c r="G51" s="2"/>
      <c r="H51" s="1"/>
      <c r="I51" s="1"/>
      <c r="J51" s="16"/>
      <c r="K51" s="15"/>
    </row>
    <row r="52" spans="2:11" ht="15" thickTop="1" thickBot="1" x14ac:dyDescent="0.3">
      <c r="B52" s="142">
        <v>45257</v>
      </c>
      <c r="C52" s="139"/>
      <c r="D52" s="139"/>
      <c r="E52" s="149"/>
      <c r="F52" s="149"/>
      <c r="G52" s="2"/>
      <c r="H52" s="1"/>
      <c r="I52" s="1"/>
      <c r="J52" s="16"/>
      <c r="K52" s="15"/>
    </row>
    <row r="53" spans="2:11" ht="15" thickTop="1" thickBot="1" x14ac:dyDescent="0.3">
      <c r="B53" s="142">
        <v>45258</v>
      </c>
      <c r="C53" s="139"/>
      <c r="D53" s="139"/>
      <c r="E53" s="149"/>
      <c r="F53" s="149"/>
      <c r="G53" s="2"/>
      <c r="H53" s="1"/>
      <c r="I53" s="1"/>
      <c r="J53" s="16"/>
      <c r="K53" s="15"/>
    </row>
    <row r="54" spans="2:11" ht="15" thickTop="1" thickBot="1" x14ac:dyDescent="0.3">
      <c r="B54" s="142">
        <v>45259</v>
      </c>
      <c r="C54" s="139"/>
      <c r="D54" s="139"/>
      <c r="E54" s="149"/>
      <c r="F54" s="149"/>
      <c r="G54" s="2"/>
      <c r="H54" s="1"/>
      <c r="I54" s="1"/>
      <c r="J54" s="16"/>
      <c r="K54" s="15"/>
    </row>
    <row r="55" spans="2:11" ht="15" thickTop="1" thickBot="1" x14ac:dyDescent="0.3">
      <c r="B55" s="142">
        <v>45260</v>
      </c>
      <c r="C55" s="139"/>
      <c r="D55" s="139"/>
      <c r="E55" s="149"/>
      <c r="F55" s="149"/>
      <c r="G55" s="2"/>
      <c r="H55" s="1"/>
      <c r="I55" s="1"/>
      <c r="J55" s="16"/>
      <c r="K55" s="15"/>
    </row>
    <row r="56" spans="2:11" ht="15" thickTop="1" thickBot="1" x14ac:dyDescent="0.3">
      <c r="B56" s="142">
        <v>45261</v>
      </c>
      <c r="C56" s="139"/>
      <c r="D56" s="139"/>
      <c r="E56" s="149"/>
      <c r="F56" s="149"/>
      <c r="G56" s="2"/>
      <c r="H56" s="1"/>
      <c r="I56" s="1"/>
      <c r="J56" s="16"/>
      <c r="K56" s="15"/>
    </row>
    <row r="57" spans="2:11" ht="15" thickTop="1" thickBot="1" x14ac:dyDescent="0.3">
      <c r="B57" s="142">
        <v>45262</v>
      </c>
      <c r="C57" s="139"/>
      <c r="D57" s="139"/>
      <c r="E57" s="149"/>
      <c r="F57" s="149"/>
      <c r="G57" s="2"/>
      <c r="H57" s="1"/>
      <c r="I57" s="1"/>
      <c r="J57" s="16"/>
      <c r="K57" s="15"/>
    </row>
    <row r="58" spans="2:11" ht="15" thickTop="1" thickBot="1" x14ac:dyDescent="0.3">
      <c r="B58" s="142">
        <v>45263</v>
      </c>
      <c r="C58" s="139"/>
      <c r="D58" s="139"/>
      <c r="E58" s="149"/>
      <c r="F58" s="149"/>
      <c r="G58" s="2"/>
      <c r="H58" s="1"/>
      <c r="I58" s="1"/>
      <c r="J58" s="16"/>
      <c r="K58" s="15"/>
    </row>
    <row r="59" spans="2:11" ht="15" thickTop="1" thickBot="1" x14ac:dyDescent="0.3">
      <c r="B59" s="142">
        <v>45264</v>
      </c>
      <c r="C59" s="139"/>
      <c r="D59" s="139"/>
      <c r="E59" s="149"/>
      <c r="F59" s="149"/>
      <c r="G59" s="2"/>
      <c r="H59" s="1"/>
      <c r="I59" s="1"/>
      <c r="J59" s="16"/>
      <c r="K59" s="15"/>
    </row>
    <row r="60" spans="2:11" ht="15" thickTop="1" thickBot="1" x14ac:dyDescent="0.3">
      <c r="B60" s="142">
        <v>45265</v>
      </c>
      <c r="C60" s="139"/>
      <c r="D60" s="139"/>
      <c r="E60" s="149"/>
      <c r="F60" s="149"/>
      <c r="G60" s="2"/>
      <c r="H60" s="1"/>
      <c r="I60" s="1"/>
      <c r="J60" s="16"/>
      <c r="K60" s="15"/>
    </row>
    <row r="61" spans="2:11" ht="15" thickTop="1" thickBot="1" x14ac:dyDescent="0.3">
      <c r="B61" s="142">
        <v>45266</v>
      </c>
      <c r="C61" s="139"/>
      <c r="D61" s="139"/>
      <c r="E61" s="149"/>
      <c r="F61" s="149"/>
      <c r="G61" s="2"/>
      <c r="H61" s="1"/>
      <c r="I61" s="1"/>
      <c r="J61" s="16"/>
      <c r="K61" s="15"/>
    </row>
    <row r="62" spans="2:11" ht="15" thickTop="1" thickBot="1" x14ac:dyDescent="0.3">
      <c r="B62" s="142">
        <v>45267</v>
      </c>
      <c r="C62" s="139"/>
      <c r="D62" s="139"/>
      <c r="E62" s="149"/>
      <c r="F62" s="149"/>
      <c r="G62" s="2"/>
      <c r="H62" s="1"/>
      <c r="I62" s="1"/>
      <c r="J62" s="16"/>
      <c r="K62" s="15"/>
    </row>
    <row r="63" spans="2:11" ht="15" thickTop="1" thickBot="1" x14ac:dyDescent="0.3">
      <c r="B63" s="142">
        <v>45268</v>
      </c>
      <c r="C63" s="139"/>
      <c r="D63" s="139"/>
      <c r="E63" s="149"/>
      <c r="F63" s="149"/>
      <c r="G63" s="2"/>
      <c r="H63" s="1"/>
      <c r="I63" s="1"/>
      <c r="J63" s="16"/>
      <c r="K63" s="15"/>
    </row>
    <row r="64" spans="2:11" ht="15" thickTop="1" thickBot="1" x14ac:dyDescent="0.3">
      <c r="B64" s="142">
        <v>45269</v>
      </c>
      <c r="C64" s="139"/>
      <c r="D64" s="139"/>
      <c r="E64" s="149"/>
      <c r="F64" s="149"/>
      <c r="G64" s="2"/>
      <c r="H64" s="1"/>
      <c r="I64" s="1"/>
      <c r="J64" s="16"/>
      <c r="K64" s="15"/>
    </row>
    <row r="65" spans="2:11" ht="15" thickTop="1" thickBot="1" x14ac:dyDescent="0.3">
      <c r="B65" s="142">
        <v>45270</v>
      </c>
      <c r="C65" s="139"/>
      <c r="D65" s="139"/>
      <c r="E65" s="149"/>
      <c r="F65" s="149"/>
      <c r="G65" s="2"/>
      <c r="H65" s="1"/>
      <c r="I65" s="1"/>
      <c r="J65" s="16"/>
      <c r="K65" s="15"/>
    </row>
    <row r="66" spans="2:11" ht="15" thickTop="1" thickBot="1" x14ac:dyDescent="0.3">
      <c r="B66" s="142">
        <v>45271</v>
      </c>
      <c r="C66" s="139"/>
      <c r="D66" s="139"/>
      <c r="E66" s="149"/>
      <c r="F66" s="149"/>
      <c r="G66" s="2"/>
      <c r="H66" s="1"/>
      <c r="I66" s="1"/>
      <c r="J66" s="16"/>
      <c r="K66" s="15"/>
    </row>
    <row r="67" spans="2:11" ht="15" thickTop="1" thickBot="1" x14ac:dyDescent="0.3">
      <c r="B67" s="142">
        <v>45272</v>
      </c>
      <c r="C67" s="139"/>
      <c r="D67" s="139"/>
      <c r="E67" s="149"/>
      <c r="F67" s="149"/>
      <c r="G67" s="2"/>
      <c r="H67" s="1"/>
      <c r="I67" s="1"/>
      <c r="J67" s="16"/>
      <c r="K67" s="15"/>
    </row>
    <row r="68" spans="2:11" ht="15" thickTop="1" thickBot="1" x14ac:dyDescent="0.3">
      <c r="B68" s="142">
        <v>45273</v>
      </c>
      <c r="C68" s="139"/>
      <c r="D68" s="139"/>
      <c r="E68" s="149"/>
      <c r="F68" s="149"/>
      <c r="G68" s="2"/>
      <c r="H68" s="1"/>
      <c r="I68" s="1"/>
      <c r="J68" s="16"/>
      <c r="K68" s="15"/>
    </row>
    <row r="69" spans="2:11" ht="15" thickTop="1" thickBot="1" x14ac:dyDescent="0.3">
      <c r="B69" s="142">
        <v>45274</v>
      </c>
      <c r="C69" s="139"/>
      <c r="D69" s="139"/>
      <c r="E69" s="149"/>
      <c r="F69" s="149"/>
      <c r="G69" s="2"/>
      <c r="H69" s="1"/>
      <c r="I69" s="1"/>
      <c r="J69" s="16"/>
      <c r="K69" s="15"/>
    </row>
    <row r="70" spans="2:11" ht="15" thickTop="1" thickBot="1" x14ac:dyDescent="0.3">
      <c r="B70" s="142">
        <v>45275</v>
      </c>
      <c r="C70" s="139"/>
      <c r="D70" s="139"/>
      <c r="E70" s="149"/>
      <c r="F70" s="149"/>
      <c r="G70" s="2"/>
      <c r="H70" s="1"/>
      <c r="I70" s="1"/>
      <c r="J70" s="16"/>
      <c r="K70" s="15"/>
    </row>
    <row r="71" spans="2:11" ht="15" thickTop="1" thickBot="1" x14ac:dyDescent="0.3">
      <c r="B71" s="142">
        <v>45276</v>
      </c>
      <c r="C71" s="139"/>
      <c r="D71" s="139"/>
      <c r="E71" s="149"/>
      <c r="F71" s="149"/>
      <c r="G71" s="2"/>
      <c r="H71" s="1"/>
      <c r="I71" s="1"/>
      <c r="J71" s="16"/>
      <c r="K71" s="15"/>
    </row>
    <row r="72" spans="2:11" ht="15" thickTop="1" thickBot="1" x14ac:dyDescent="0.3">
      <c r="B72" s="142">
        <v>45277</v>
      </c>
      <c r="C72" s="139"/>
      <c r="D72" s="139"/>
      <c r="E72" s="149"/>
      <c r="F72" s="149"/>
      <c r="G72" s="2"/>
      <c r="H72" s="1"/>
      <c r="I72" s="1"/>
      <c r="J72" s="16"/>
      <c r="K72" s="15"/>
    </row>
    <row r="73" spans="2:11" ht="15" thickTop="1" thickBot="1" x14ac:dyDescent="0.3">
      <c r="B73" s="142">
        <v>45278</v>
      </c>
      <c r="C73" s="139"/>
      <c r="D73" s="139"/>
      <c r="E73" s="149"/>
      <c r="F73" s="149"/>
      <c r="G73" s="2"/>
      <c r="H73" s="1"/>
      <c r="I73" s="1"/>
      <c r="J73" s="16"/>
      <c r="K73" s="15"/>
    </row>
    <row r="74" spans="2:11" ht="15" thickTop="1" thickBot="1" x14ac:dyDescent="0.3">
      <c r="B74" s="142">
        <v>45279</v>
      </c>
      <c r="C74" s="139"/>
      <c r="D74" s="139"/>
      <c r="E74" s="149"/>
      <c r="F74" s="149"/>
      <c r="G74" s="2"/>
      <c r="H74" s="1"/>
      <c r="I74" s="1"/>
      <c r="J74" s="16"/>
      <c r="K74" s="15"/>
    </row>
    <row r="75" spans="2:11" ht="15" thickTop="1" thickBot="1" x14ac:dyDescent="0.3">
      <c r="B75" s="142">
        <v>45280</v>
      </c>
      <c r="C75" s="139"/>
      <c r="D75" s="139"/>
      <c r="E75" s="149"/>
      <c r="F75" s="149"/>
      <c r="G75" s="2"/>
      <c r="H75" s="1"/>
      <c r="I75" s="1"/>
      <c r="J75" s="16"/>
      <c r="K75" s="15"/>
    </row>
    <row r="76" spans="2:11" ht="15" thickTop="1" thickBot="1" x14ac:dyDescent="0.3">
      <c r="B76" s="142">
        <v>45281</v>
      </c>
      <c r="C76" s="139"/>
      <c r="D76" s="139"/>
      <c r="E76" s="149"/>
      <c r="F76" s="149"/>
      <c r="G76" s="2"/>
      <c r="H76" s="1"/>
      <c r="I76" s="1"/>
      <c r="J76" s="16"/>
      <c r="K76" s="15"/>
    </row>
    <row r="77" spans="2:11" ht="15" thickTop="1" thickBot="1" x14ac:dyDescent="0.3">
      <c r="B77" s="142">
        <v>45282</v>
      </c>
      <c r="C77" s="139"/>
      <c r="D77" s="139"/>
      <c r="E77" s="149"/>
      <c r="F77" s="149"/>
      <c r="G77" s="2"/>
      <c r="H77" s="1"/>
      <c r="I77" s="1"/>
      <c r="J77" s="16"/>
      <c r="K77" s="15"/>
    </row>
    <row r="78" spans="2:11" ht="15" thickTop="1" thickBot="1" x14ac:dyDescent="0.3">
      <c r="B78" s="142">
        <v>45283</v>
      </c>
      <c r="C78" s="139"/>
      <c r="D78" s="139"/>
      <c r="E78" s="149"/>
      <c r="F78" s="149"/>
      <c r="G78" s="2"/>
      <c r="H78" s="1"/>
      <c r="I78" s="1"/>
      <c r="J78" s="16"/>
      <c r="K78" s="15"/>
    </row>
    <row r="79" spans="2:11" ht="15" thickTop="1" thickBot="1" x14ac:dyDescent="0.3">
      <c r="B79" s="142">
        <v>45284</v>
      </c>
      <c r="C79" s="139"/>
      <c r="D79" s="139"/>
      <c r="E79" s="149"/>
      <c r="F79" s="149"/>
      <c r="G79" s="2"/>
      <c r="H79" s="1"/>
      <c r="I79" s="1"/>
      <c r="J79" s="16"/>
      <c r="K79" s="15"/>
    </row>
    <row r="80" spans="2:11" ht="15" thickTop="1" thickBot="1" x14ac:dyDescent="0.3">
      <c r="B80" s="142">
        <v>45285</v>
      </c>
      <c r="C80" s="139"/>
      <c r="D80" s="139"/>
      <c r="E80" s="149"/>
      <c r="F80" s="149"/>
      <c r="G80" s="2"/>
      <c r="H80" s="1"/>
      <c r="I80" s="1"/>
      <c r="J80" s="16"/>
      <c r="K80" s="15"/>
    </row>
    <row r="81" spans="2:11" ht="15" thickTop="1" thickBot="1" x14ac:dyDescent="0.3">
      <c r="B81" s="142">
        <v>45286</v>
      </c>
      <c r="C81" s="139"/>
      <c r="D81" s="139"/>
      <c r="E81" s="149"/>
      <c r="F81" s="149"/>
      <c r="G81" s="2"/>
      <c r="H81" s="1"/>
      <c r="I81" s="1"/>
      <c r="J81" s="16"/>
      <c r="K81" s="15"/>
    </row>
    <row r="82" spans="2:11" ht="15" thickTop="1" thickBot="1" x14ac:dyDescent="0.3">
      <c r="B82" s="142">
        <v>45287</v>
      </c>
      <c r="C82" s="139"/>
      <c r="D82" s="139"/>
      <c r="E82" s="149"/>
      <c r="F82" s="149"/>
      <c r="G82" s="2"/>
      <c r="H82" s="1"/>
      <c r="I82" s="1"/>
      <c r="J82" s="16"/>
      <c r="K82" s="15"/>
    </row>
    <row r="83" spans="2:11" ht="15" thickTop="1" thickBot="1" x14ac:dyDescent="0.3">
      <c r="B83" s="142">
        <v>45288</v>
      </c>
      <c r="C83" s="139"/>
      <c r="D83" s="139"/>
      <c r="E83" s="149"/>
      <c r="F83" s="149"/>
      <c r="G83" s="2"/>
      <c r="H83" s="1"/>
      <c r="I83" s="1"/>
      <c r="J83" s="16"/>
      <c r="K83" s="15"/>
    </row>
    <row r="84" spans="2:11" ht="15" thickTop="1" thickBot="1" x14ac:dyDescent="0.3">
      <c r="B84" s="142">
        <v>45289</v>
      </c>
      <c r="C84" s="139"/>
      <c r="D84" s="139"/>
      <c r="E84" s="149"/>
      <c r="F84" s="149"/>
      <c r="G84" s="2"/>
      <c r="H84" s="1"/>
      <c r="I84" s="1"/>
      <c r="J84" s="16"/>
      <c r="K84" s="15"/>
    </row>
    <row r="85" spans="2:11" ht="15" thickTop="1" thickBot="1" x14ac:dyDescent="0.3">
      <c r="B85" s="142">
        <v>45290</v>
      </c>
      <c r="C85" s="139"/>
      <c r="D85" s="139"/>
      <c r="E85" s="149"/>
      <c r="F85" s="149"/>
      <c r="G85" s="2"/>
      <c r="H85" s="1"/>
      <c r="I85" s="1"/>
      <c r="J85" s="16"/>
      <c r="K85" s="15"/>
    </row>
    <row r="86" spans="2:11" ht="15" thickTop="1" thickBot="1" x14ac:dyDescent="0.3">
      <c r="B86" s="142">
        <v>45291</v>
      </c>
      <c r="C86" s="139"/>
      <c r="D86" s="139"/>
      <c r="E86" s="149"/>
      <c r="F86" s="149"/>
      <c r="G86" s="2"/>
      <c r="H86" s="1"/>
      <c r="I86" s="1"/>
      <c r="J86" s="16"/>
      <c r="K86" s="15"/>
    </row>
    <row r="87" spans="2:11" ht="15" thickTop="1" thickBot="1" x14ac:dyDescent="0.3">
      <c r="B87" s="142">
        <v>45292</v>
      </c>
      <c r="C87" s="139"/>
      <c r="D87" s="139"/>
      <c r="E87" s="149"/>
      <c r="F87" s="149"/>
      <c r="G87" s="2"/>
      <c r="H87" s="1"/>
      <c r="I87" s="1"/>
      <c r="J87" s="16"/>
      <c r="K87" s="15"/>
    </row>
    <row r="88" spans="2:11" ht="15" thickTop="1" thickBot="1" x14ac:dyDescent="0.3">
      <c r="B88" s="142">
        <v>45293</v>
      </c>
      <c r="C88" s="139"/>
      <c r="D88" s="139"/>
      <c r="E88" s="149"/>
      <c r="F88" s="149"/>
      <c r="G88" s="2"/>
      <c r="H88" s="1"/>
      <c r="I88" s="1"/>
      <c r="J88" s="16"/>
      <c r="K88" s="15"/>
    </row>
    <row r="89" spans="2:11" ht="15" thickTop="1" thickBot="1" x14ac:dyDescent="0.3">
      <c r="B89" s="142">
        <v>45294</v>
      </c>
      <c r="C89" s="139"/>
      <c r="D89" s="139"/>
      <c r="E89" s="149"/>
      <c r="F89" s="149"/>
      <c r="G89" s="2"/>
      <c r="H89" s="1"/>
      <c r="I89" s="1"/>
      <c r="J89" s="16"/>
      <c r="K89" s="15"/>
    </row>
    <row r="90" spans="2:11" ht="15" thickTop="1" thickBot="1" x14ac:dyDescent="0.3">
      <c r="B90" s="142">
        <v>45295</v>
      </c>
      <c r="C90" s="139"/>
      <c r="D90" s="139"/>
      <c r="E90" s="149"/>
      <c r="F90" s="149"/>
      <c r="G90" s="2"/>
      <c r="H90" s="1"/>
      <c r="I90" s="1"/>
      <c r="J90" s="16"/>
      <c r="K90" s="15"/>
    </row>
    <row r="91" spans="2:11" ht="15" thickTop="1" thickBot="1" x14ac:dyDescent="0.3">
      <c r="B91" s="142">
        <v>45296</v>
      </c>
      <c r="C91" s="139"/>
      <c r="D91" s="139"/>
      <c r="E91" s="149"/>
      <c r="F91" s="149"/>
      <c r="G91" s="2"/>
      <c r="H91" s="1"/>
      <c r="I91" s="1"/>
      <c r="J91" s="16"/>
      <c r="K91" s="15"/>
    </row>
    <row r="92" spans="2:11" ht="15" thickTop="1" thickBot="1" x14ac:dyDescent="0.3">
      <c r="B92" s="142">
        <v>45297</v>
      </c>
      <c r="C92" s="139"/>
      <c r="D92" s="139"/>
      <c r="E92" s="149"/>
      <c r="F92" s="149"/>
      <c r="G92" s="2"/>
      <c r="H92" s="1"/>
      <c r="I92" s="1"/>
      <c r="J92" s="16"/>
      <c r="K92" s="15"/>
    </row>
    <row r="93" spans="2:11" ht="15" thickTop="1" thickBot="1" x14ac:dyDescent="0.3">
      <c r="B93" s="142">
        <v>45298</v>
      </c>
      <c r="C93" s="139"/>
      <c r="D93" s="139"/>
      <c r="E93" s="149"/>
      <c r="F93" s="149"/>
      <c r="G93" s="2"/>
      <c r="H93" s="1"/>
      <c r="I93" s="1"/>
      <c r="J93" s="16"/>
      <c r="K93" s="15"/>
    </row>
    <row r="94" spans="2:11" ht="15" thickTop="1" thickBot="1" x14ac:dyDescent="0.3">
      <c r="B94" s="142">
        <v>45299</v>
      </c>
      <c r="C94" s="139"/>
      <c r="D94" s="139"/>
      <c r="E94" s="149"/>
      <c r="F94" s="149"/>
      <c r="G94" s="2"/>
      <c r="H94" s="1"/>
      <c r="I94" s="1"/>
      <c r="J94" s="16"/>
      <c r="K94" s="15"/>
    </row>
    <row r="95" spans="2:11" ht="15" thickTop="1" thickBot="1" x14ac:dyDescent="0.3">
      <c r="B95" s="142">
        <v>45300</v>
      </c>
      <c r="C95" s="139"/>
      <c r="D95" s="139"/>
      <c r="E95" s="149"/>
      <c r="F95" s="149"/>
      <c r="G95" s="2"/>
      <c r="H95" s="1"/>
      <c r="I95" s="1"/>
      <c r="J95" s="16"/>
      <c r="K95" s="15"/>
    </row>
    <row r="96" spans="2:11" ht="15" thickTop="1" thickBot="1" x14ac:dyDescent="0.3">
      <c r="B96" s="142">
        <v>45301</v>
      </c>
      <c r="C96" s="139"/>
      <c r="D96" s="139"/>
      <c r="E96" s="149"/>
      <c r="F96" s="149"/>
      <c r="G96" s="2"/>
      <c r="H96" s="1"/>
      <c r="I96" s="1"/>
      <c r="J96" s="16"/>
      <c r="K96" s="15"/>
    </row>
    <row r="97" spans="2:11" ht="15" thickTop="1" thickBot="1" x14ac:dyDescent="0.3">
      <c r="B97" s="142">
        <v>45302</v>
      </c>
      <c r="C97" s="139"/>
      <c r="D97" s="139"/>
      <c r="E97" s="149"/>
      <c r="F97" s="149"/>
      <c r="G97" s="2"/>
      <c r="H97" s="1"/>
      <c r="I97" s="1"/>
      <c r="J97" s="16"/>
      <c r="K97" s="15"/>
    </row>
    <row r="98" spans="2:11" ht="15" thickTop="1" thickBot="1" x14ac:dyDescent="0.3">
      <c r="B98" s="142">
        <v>45303</v>
      </c>
      <c r="C98" s="139"/>
      <c r="D98" s="139"/>
      <c r="E98" s="149"/>
      <c r="F98" s="149"/>
      <c r="G98" s="2"/>
      <c r="H98" s="1"/>
      <c r="I98" s="1"/>
      <c r="J98" s="16"/>
      <c r="K98" s="15"/>
    </row>
    <row r="99" spans="2:11" ht="15" thickTop="1" thickBot="1" x14ac:dyDescent="0.3">
      <c r="B99" s="142">
        <v>45304</v>
      </c>
      <c r="C99" s="139"/>
      <c r="D99" s="139"/>
      <c r="E99" s="149"/>
      <c r="F99" s="149"/>
      <c r="G99" s="2"/>
      <c r="H99" s="1"/>
      <c r="I99" s="1"/>
      <c r="J99" s="16"/>
      <c r="K99" s="15"/>
    </row>
    <row r="100" spans="2:11" ht="15" thickTop="1" thickBot="1" x14ac:dyDescent="0.3">
      <c r="B100" s="142">
        <v>45305</v>
      </c>
      <c r="C100" s="139"/>
      <c r="D100" s="139"/>
      <c r="E100" s="149"/>
      <c r="F100" s="149"/>
      <c r="G100" s="2"/>
      <c r="H100" s="1"/>
      <c r="I100" s="1"/>
      <c r="J100" s="16"/>
      <c r="K100" s="15"/>
    </row>
    <row r="101" spans="2:11" ht="15" thickTop="1" thickBot="1" x14ac:dyDescent="0.3">
      <c r="B101" s="142">
        <v>45306</v>
      </c>
      <c r="C101" s="139"/>
      <c r="D101" s="139"/>
      <c r="E101" s="149"/>
      <c r="F101" s="149"/>
      <c r="G101" s="2"/>
      <c r="H101" s="1"/>
      <c r="I101" s="1"/>
      <c r="J101" s="16"/>
      <c r="K101" s="15"/>
    </row>
    <row r="102" spans="2:11" ht="15" thickTop="1" thickBot="1" x14ac:dyDescent="0.3">
      <c r="B102" s="142">
        <v>45307</v>
      </c>
      <c r="C102" s="139"/>
      <c r="D102" s="139"/>
      <c r="E102" s="149"/>
      <c r="F102" s="149"/>
      <c r="G102" s="2"/>
      <c r="H102" s="1"/>
      <c r="I102" s="1"/>
      <c r="J102" s="16"/>
      <c r="K102" s="15"/>
    </row>
    <row r="103" spans="2:11" ht="15" thickTop="1" thickBot="1" x14ac:dyDescent="0.3">
      <c r="B103" s="142">
        <v>45308</v>
      </c>
      <c r="C103" s="139"/>
      <c r="D103" s="139"/>
      <c r="E103" s="149"/>
      <c r="F103" s="149"/>
      <c r="G103" s="2"/>
      <c r="H103" s="1"/>
      <c r="I103" s="1"/>
      <c r="J103" s="16"/>
      <c r="K103" s="15"/>
    </row>
    <row r="104" spans="2:11" ht="15" thickTop="1" thickBot="1" x14ac:dyDescent="0.3">
      <c r="B104" s="142">
        <v>45309</v>
      </c>
      <c r="C104" s="139"/>
      <c r="D104" s="139"/>
      <c r="E104" s="149"/>
      <c r="F104" s="149"/>
      <c r="G104" s="2"/>
      <c r="H104" s="1"/>
      <c r="I104" s="1"/>
      <c r="J104" s="16"/>
      <c r="K104" s="15"/>
    </row>
    <row r="105" spans="2:11" ht="15" thickTop="1" thickBot="1" x14ac:dyDescent="0.3">
      <c r="B105" s="142">
        <v>45310</v>
      </c>
      <c r="C105" s="139"/>
      <c r="D105" s="139"/>
      <c r="E105" s="149"/>
      <c r="F105" s="149"/>
      <c r="G105" s="2"/>
      <c r="H105" s="1"/>
      <c r="I105" s="1"/>
      <c r="J105" s="16"/>
      <c r="K105" s="15"/>
    </row>
    <row r="106" spans="2:11" ht="15" thickTop="1" thickBot="1" x14ac:dyDescent="0.3">
      <c r="B106" s="142">
        <v>45311</v>
      </c>
      <c r="C106" s="139"/>
      <c r="D106" s="139"/>
      <c r="E106" s="149"/>
      <c r="F106" s="149"/>
      <c r="G106" s="2"/>
      <c r="H106" s="1"/>
      <c r="I106" s="1"/>
      <c r="J106" s="16"/>
      <c r="K106" s="15"/>
    </row>
    <row r="107" spans="2:11" ht="15" thickTop="1" thickBot="1" x14ac:dyDescent="0.3">
      <c r="B107" s="142">
        <v>45312</v>
      </c>
      <c r="C107" s="139"/>
      <c r="D107" s="139"/>
      <c r="E107" s="149"/>
      <c r="F107" s="149"/>
      <c r="G107" s="2"/>
      <c r="H107" s="1"/>
      <c r="I107" s="1"/>
      <c r="J107" s="16"/>
      <c r="K107" s="15"/>
    </row>
    <row r="108" spans="2:11" ht="15" thickTop="1" thickBot="1" x14ac:dyDescent="0.3">
      <c r="B108" s="142">
        <v>45313</v>
      </c>
      <c r="C108" s="139"/>
      <c r="D108" s="139"/>
      <c r="E108" s="149"/>
      <c r="F108" s="149"/>
      <c r="G108" s="2"/>
      <c r="H108" s="1"/>
      <c r="I108" s="1"/>
      <c r="J108" s="16"/>
      <c r="K108" s="15"/>
    </row>
    <row r="109" spans="2:11" ht="15" thickTop="1" thickBot="1" x14ac:dyDescent="0.3">
      <c r="B109" s="142">
        <v>45314</v>
      </c>
      <c r="C109" s="139"/>
      <c r="D109" s="139"/>
      <c r="E109" s="149"/>
      <c r="F109" s="149"/>
      <c r="G109" s="2"/>
      <c r="H109" s="1"/>
      <c r="I109" s="1"/>
      <c r="J109" s="16"/>
      <c r="K109" s="15"/>
    </row>
    <row r="110" spans="2:11" ht="15" thickTop="1" thickBot="1" x14ac:dyDescent="0.3">
      <c r="B110" s="142">
        <v>45315</v>
      </c>
      <c r="C110" s="139"/>
      <c r="D110" s="139"/>
      <c r="E110" s="149"/>
      <c r="F110" s="149"/>
      <c r="G110" s="2"/>
      <c r="H110" s="1"/>
      <c r="I110" s="1"/>
      <c r="J110" s="16"/>
      <c r="K110" s="15"/>
    </row>
    <row r="111" spans="2:11" ht="15" thickTop="1" thickBot="1" x14ac:dyDescent="0.3">
      <c r="B111" s="142">
        <v>45316</v>
      </c>
      <c r="C111" s="139"/>
      <c r="D111" s="139"/>
      <c r="E111" s="149"/>
      <c r="F111" s="149"/>
      <c r="G111" s="2"/>
      <c r="H111" s="1"/>
      <c r="I111" s="1"/>
      <c r="J111" s="16"/>
      <c r="K111" s="15"/>
    </row>
    <row r="112" spans="2:11" ht="15" thickTop="1" thickBot="1" x14ac:dyDescent="0.3">
      <c r="B112" s="142">
        <v>45317</v>
      </c>
      <c r="C112" s="139"/>
      <c r="D112" s="139"/>
      <c r="E112" s="149"/>
      <c r="F112" s="149"/>
      <c r="G112" s="2"/>
      <c r="H112" s="1"/>
      <c r="I112" s="1"/>
      <c r="J112" s="16"/>
      <c r="K112" s="15"/>
    </row>
    <row r="113" spans="2:11" ht="15" thickTop="1" thickBot="1" x14ac:dyDescent="0.3">
      <c r="B113" s="142">
        <v>45318</v>
      </c>
      <c r="C113" s="139"/>
      <c r="D113" s="139"/>
      <c r="E113" s="149"/>
      <c r="F113" s="149"/>
      <c r="G113" s="1"/>
      <c r="H113" s="14"/>
      <c r="I113" s="2"/>
      <c r="J113" s="16"/>
      <c r="K113" s="15"/>
    </row>
    <row r="114" spans="2:11" ht="15" thickTop="1" thickBot="1" x14ac:dyDescent="0.3">
      <c r="B114" s="142">
        <v>45319</v>
      </c>
      <c r="C114" s="139"/>
      <c r="D114" s="139"/>
      <c r="E114" s="149"/>
      <c r="F114" s="149"/>
      <c r="G114" s="1"/>
      <c r="H114" s="14"/>
      <c r="I114" s="2"/>
      <c r="J114" s="16"/>
      <c r="K114" s="15"/>
    </row>
    <row r="115" spans="2:11" ht="15" thickTop="1" thickBot="1" x14ac:dyDescent="0.3">
      <c r="B115" s="142">
        <v>45320</v>
      </c>
      <c r="C115" s="139"/>
      <c r="D115" s="139"/>
      <c r="E115" s="149"/>
      <c r="F115" s="149"/>
      <c r="G115" s="1"/>
      <c r="H115" s="14"/>
      <c r="I115" s="2"/>
      <c r="J115" s="16"/>
      <c r="K115" s="15"/>
    </row>
    <row r="116" spans="2:11" ht="15" thickTop="1" thickBot="1" x14ac:dyDescent="0.3">
      <c r="B116" s="142">
        <v>45321</v>
      </c>
      <c r="C116" s="139"/>
      <c r="D116" s="139"/>
      <c r="E116" s="149"/>
      <c r="F116" s="149"/>
      <c r="G116" s="1"/>
      <c r="H116" s="14"/>
      <c r="I116" s="2"/>
      <c r="J116" s="16"/>
      <c r="K116" s="15"/>
    </row>
    <row r="117" spans="2:11" ht="13.8" thickTop="1" x14ac:dyDescent="0.25">
      <c r="D117" s="1"/>
      <c r="E117" s="14"/>
      <c r="F117" s="14"/>
      <c r="G117" s="1"/>
      <c r="H117" s="14"/>
      <c r="I117" s="140"/>
      <c r="J117" s="16"/>
      <c r="K117" s="15"/>
    </row>
    <row r="118" spans="2:11" x14ac:dyDescent="0.25">
      <c r="E118" s="14"/>
      <c r="F118" s="14"/>
      <c r="G118" s="1"/>
      <c r="H118" s="10"/>
      <c r="I118" s="2"/>
      <c r="J118" s="16"/>
      <c r="K118" s="15"/>
    </row>
  </sheetData>
  <mergeCells count="1">
    <mergeCell ref="B4:F5"/>
  </mergeCells>
  <conditionalFormatting sqref="E7:F116">
    <cfRule type="containsText" dxfId="54" priority="1" operator="containsText" text="לא הושלם">
      <formula>NOT(ISERROR(SEARCH("לא הושלם",E7)))</formula>
    </cfRule>
    <cfRule type="containsText" dxfId="53" priority="2" operator="containsText" text="הושלם">
      <formula>NOT(ISERROR(SEARCH("הושלם",E7)))</formula>
    </cfRule>
    <cfRule type="containsText" dxfId="52" priority="3" operator="containsText" text="לא הושלם">
      <formula>NOT(ISERROR(SEARCH("לא הושלם",E7)))</formula>
    </cfRule>
  </conditionalFormatting>
  <conditionalFormatting sqref="Q3 U3">
    <cfRule type="cellIs" dxfId="49" priority="11" stopIfTrue="1" operator="equal">
      <formula>"לא פעיל"</formula>
    </cfRule>
  </conditionalFormatting>
  <dataValidations count="1">
    <dataValidation showDropDown="1" showInputMessage="1" showErrorMessage="1" sqref="B4" xr:uid="{7BA23435-F785-4C01-929B-F5865D90D268}"/>
  </dataValidations>
  <hyperlinks>
    <hyperlink ref="D2" location="Dashboard!A1" display="חזרה לעץ מדדים" xr:uid="{F6BCF8D2-46CD-401F-9997-704319EA0ADB}"/>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6C84DE15-DC0C-4497-BAEE-92770154A608}">
            <xm:f>NOT(ISERROR(SEARCH(#REF!,E7)))</xm:f>
            <xm:f>#REF!</xm:f>
            <x14:dxf>
              <fill>
                <patternFill>
                  <bgColor rgb="FF00B050"/>
                </patternFill>
              </fill>
            </x14:dxf>
          </x14:cfRule>
          <x14:cfRule type="containsText" priority="5" operator="containsText" id="{A5A22099-8050-46DA-A25D-E9AED5C1EAEF}">
            <xm:f>NOT(ISERROR(SEARCH(#REF!,E7)))</xm:f>
            <xm:f>#REF!</xm:f>
            <x14:dxf>
              <fill>
                <patternFill>
                  <bgColor theme="9"/>
                </patternFill>
              </fill>
            </x14:dxf>
          </x14:cfRule>
          <xm:sqref>E7:F116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73474BB-0A54-49CA-A4C3-CFDCAD76D16C}">
          <x14:formula1>
            <xm:f>Dashboard!$A$7:$A$8</xm:f>
          </x14:formula1>
          <xm:sqref>E7:E116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DB5EF-73C5-494A-9971-4794CDAF4673}">
  <sheetPr codeName="Sheet43">
    <tabColor theme="8" tint="-0.249977111117893"/>
  </sheetPr>
  <dimension ref="A1:W118"/>
  <sheetViews>
    <sheetView showGridLines="0" rightToLeft="1" workbookViewId="0">
      <selection activeCell="A2" sqref="A2:G2"/>
    </sheetView>
  </sheetViews>
  <sheetFormatPr defaultColWidth="8.69921875" defaultRowHeight="13.2" x14ac:dyDescent="0.25"/>
  <cols>
    <col min="1" max="1" width="6.5" style="14" customWidth="1"/>
    <col min="2" max="5" width="17.19921875" style="1" customWidth="1"/>
    <col min="6" max="6" width="17.19921875" style="10" customWidth="1"/>
    <col min="7" max="7" width="17.19921875" style="40" customWidth="1"/>
    <col min="8" max="8" width="7.296875" style="1" customWidth="1"/>
    <col min="9" max="9" width="17.19921875" style="10" customWidth="1"/>
    <col min="10" max="10" width="18.796875" style="2" customWidth="1"/>
    <col min="11" max="11" width="17.296875" style="16" customWidth="1"/>
    <col min="12" max="12" width="15.3984375" style="15" customWidth="1"/>
    <col min="13" max="13" width="7.5" style="1" customWidth="1"/>
    <col min="14" max="14" width="7.59765625" style="1" customWidth="1"/>
    <col min="15" max="15" width="11" style="1" customWidth="1"/>
    <col min="16" max="16" width="9.8984375" style="1" customWidth="1"/>
    <col min="17" max="17" width="15.5" style="1" customWidth="1"/>
    <col min="18" max="18" width="14.8984375" style="1" customWidth="1"/>
    <col min="19" max="19" width="11.8984375" style="1" customWidth="1"/>
    <col min="20" max="20" width="5.8984375" style="1" customWidth="1"/>
    <col min="21" max="22" width="6.8984375" style="1" customWidth="1"/>
    <col min="23" max="23" width="5.59765625" style="1" customWidth="1"/>
    <col min="24" max="24" width="7.69921875" style="1" customWidth="1"/>
    <col min="25" max="16384" width="8.69921875" style="1"/>
  </cols>
  <sheetData>
    <row r="1" spans="1:23" ht="15.75" customHeight="1" x14ac:dyDescent="0.3">
      <c r="B1" s="330"/>
      <c r="C1" s="330"/>
      <c r="D1" s="330"/>
      <c r="E1" s="330"/>
      <c r="F1" s="330"/>
      <c r="G1" s="330"/>
      <c r="H1" s="330"/>
      <c r="I1" s="330"/>
      <c r="J1" s="330"/>
      <c r="M1" s="9"/>
      <c r="O1" s="6"/>
      <c r="R1" s="19"/>
      <c r="T1" s="11"/>
    </row>
    <row r="2" spans="1:23" ht="17.25" customHeight="1" x14ac:dyDescent="0.4">
      <c r="A2" s="329" t="s">
        <v>1</v>
      </c>
      <c r="B2" s="329"/>
      <c r="C2" s="329"/>
      <c r="D2" s="329"/>
      <c r="E2" s="329"/>
      <c r="F2" s="329"/>
      <c r="G2" s="329"/>
      <c r="I2" s="37"/>
      <c r="J2" s="37"/>
      <c r="N2" s="6"/>
      <c r="P2" s="21"/>
      <c r="T2" s="2"/>
      <c r="V2" s="8"/>
    </row>
    <row r="3" spans="1:23" ht="19.5" customHeight="1" thickBot="1" x14ac:dyDescent="0.3">
      <c r="H3" s="8"/>
      <c r="I3" s="1"/>
      <c r="J3" s="1"/>
      <c r="L3" s="51"/>
      <c r="M3" s="52"/>
      <c r="N3" s="52"/>
      <c r="P3" s="22"/>
      <c r="Q3" s="23"/>
      <c r="R3" s="25"/>
      <c r="S3" s="35"/>
      <c r="U3" s="27"/>
      <c r="V3" s="27"/>
      <c r="W3" s="30"/>
    </row>
    <row r="4" spans="1:23" ht="15" customHeight="1" x14ac:dyDescent="0.2">
      <c r="A4" s="42"/>
      <c r="B4" s="360" t="s">
        <v>124</v>
      </c>
      <c r="C4" s="361"/>
      <c r="D4" s="361"/>
      <c r="E4" s="361"/>
      <c r="F4" s="361"/>
      <c r="G4" s="362"/>
      <c r="I4" s="217"/>
      <c r="J4" s="218"/>
      <c r="K4" s="1"/>
      <c r="L4" s="1"/>
    </row>
    <row r="5" spans="1:23" ht="43.5" customHeight="1" thickBot="1" x14ac:dyDescent="0.25">
      <c r="A5" s="1"/>
      <c r="B5" s="363"/>
      <c r="C5" s="364"/>
      <c r="D5" s="364"/>
      <c r="E5" s="364"/>
      <c r="F5" s="364"/>
      <c r="G5" s="365"/>
      <c r="I5" s="219"/>
      <c r="J5" s="218"/>
      <c r="K5" s="1"/>
      <c r="L5" s="1"/>
    </row>
    <row r="6" spans="1:23" ht="21.75" customHeight="1" thickBot="1" x14ac:dyDescent="0.3">
      <c r="F6" s="1"/>
      <c r="G6" s="2"/>
      <c r="H6" s="16"/>
      <c r="I6" s="15"/>
      <c r="J6" s="1"/>
      <c r="K6" s="1"/>
      <c r="L6" s="1"/>
    </row>
    <row r="7" spans="1:23" ht="42.6" customHeight="1" thickTop="1" thickBot="1" x14ac:dyDescent="0.25">
      <c r="B7" s="138" t="s">
        <v>140</v>
      </c>
      <c r="C7" s="127" t="s">
        <v>274</v>
      </c>
      <c r="D7" s="127" t="s">
        <v>148</v>
      </c>
      <c r="E7" s="127" t="s">
        <v>155</v>
      </c>
      <c r="F7" s="127" t="s">
        <v>152</v>
      </c>
      <c r="G7" s="129" t="s">
        <v>141</v>
      </c>
      <c r="I7" s="161" t="s">
        <v>206</v>
      </c>
      <c r="J7" s="159" t="s">
        <v>207</v>
      </c>
      <c r="K7" s="222" t="s">
        <v>247</v>
      </c>
      <c r="L7" s="1"/>
    </row>
    <row r="8" spans="1:23" ht="21.75" customHeight="1" thickTop="1" thickBot="1" x14ac:dyDescent="0.25">
      <c r="B8" s="142">
        <v>45214</v>
      </c>
      <c r="C8" s="139"/>
      <c r="D8" s="139"/>
      <c r="E8" s="139"/>
      <c r="F8" s="139"/>
      <c r="G8" s="148" t="s">
        <v>205</v>
      </c>
      <c r="I8" s="162">
        <f>COUNTIF(G8:G116,"לא הושלם")</f>
        <v>6</v>
      </c>
      <c r="J8" s="160">
        <f>COUNTIF(G8:G116,"הושלם")</f>
        <v>3</v>
      </c>
      <c r="K8" s="221">
        <f>I8+J8</f>
        <v>9</v>
      </c>
      <c r="L8" s="1"/>
    </row>
    <row r="9" spans="1:23" ht="24" customHeight="1" thickTop="1" thickBot="1" x14ac:dyDescent="0.3">
      <c r="B9" s="142">
        <v>45215</v>
      </c>
      <c r="C9" s="139"/>
      <c r="D9" s="139"/>
      <c r="E9" s="139"/>
      <c r="F9" s="139"/>
      <c r="G9" s="148" t="s">
        <v>205</v>
      </c>
      <c r="I9" s="15"/>
      <c r="J9" s="1"/>
      <c r="K9" s="1"/>
      <c r="L9" s="1"/>
    </row>
    <row r="10" spans="1:23" ht="15" thickTop="1" thickBot="1" x14ac:dyDescent="0.25">
      <c r="B10" s="142">
        <v>45215</v>
      </c>
      <c r="C10" s="139"/>
      <c r="D10" s="139"/>
      <c r="E10" s="139"/>
      <c r="F10" s="139"/>
      <c r="G10" s="148" t="s">
        <v>204</v>
      </c>
      <c r="I10" s="168" t="s">
        <v>146</v>
      </c>
      <c r="J10" s="180">
        <f>J8/SUM(I8:J8)</f>
        <v>0.33333333333333331</v>
      </c>
      <c r="K10" s="1"/>
      <c r="L10" s="1"/>
    </row>
    <row r="11" spans="1:23" ht="15" thickTop="1" thickBot="1" x14ac:dyDescent="0.3">
      <c r="B11" s="142">
        <v>45216</v>
      </c>
      <c r="C11" s="139"/>
      <c r="D11" s="139"/>
      <c r="E11" s="139"/>
      <c r="F11" s="139"/>
      <c r="G11" s="148" t="s">
        <v>204</v>
      </c>
      <c r="I11" s="1"/>
      <c r="J11" s="1"/>
      <c r="K11" s="1"/>
    </row>
    <row r="12" spans="1:23" ht="15" thickTop="1" thickBot="1" x14ac:dyDescent="0.3">
      <c r="B12" s="142">
        <v>45217</v>
      </c>
      <c r="C12" s="139"/>
      <c r="D12" s="139"/>
      <c r="E12" s="139"/>
      <c r="F12" s="139"/>
      <c r="G12" s="148" t="s">
        <v>204</v>
      </c>
      <c r="I12" s="153"/>
      <c r="J12" s="153"/>
      <c r="K12" s="208"/>
    </row>
    <row r="13" spans="1:23" ht="15" thickTop="1" thickBot="1" x14ac:dyDescent="0.3">
      <c r="B13" s="142">
        <v>45218</v>
      </c>
      <c r="C13" s="139"/>
      <c r="D13" s="139"/>
      <c r="E13" s="139"/>
      <c r="F13" s="139"/>
      <c r="G13" s="148" t="s">
        <v>205</v>
      </c>
      <c r="I13" s="153"/>
      <c r="J13" s="153"/>
      <c r="K13" s="208"/>
    </row>
    <row r="14" spans="1:23" ht="15" thickTop="1" thickBot="1" x14ac:dyDescent="0.3">
      <c r="B14" s="142">
        <v>45219</v>
      </c>
      <c r="C14" s="139"/>
      <c r="D14" s="139"/>
      <c r="E14" s="139"/>
      <c r="F14" s="139"/>
      <c r="G14" s="148" t="s">
        <v>204</v>
      </c>
      <c r="I14" s="153"/>
      <c r="J14" s="153"/>
      <c r="K14" s="208"/>
    </row>
    <row r="15" spans="1:23" ht="15" thickTop="1" thickBot="1" x14ac:dyDescent="0.3">
      <c r="B15" s="142">
        <v>45220</v>
      </c>
      <c r="C15" s="139"/>
      <c r="D15" s="139"/>
      <c r="E15" s="139"/>
      <c r="F15" s="139"/>
      <c r="G15" s="149" t="s">
        <v>204</v>
      </c>
      <c r="I15" s="153"/>
      <c r="J15" s="153"/>
      <c r="K15" s="208"/>
    </row>
    <row r="16" spans="1:23" ht="15" thickTop="1" thickBot="1" x14ac:dyDescent="0.3">
      <c r="B16" s="142">
        <v>45221</v>
      </c>
      <c r="C16" s="139"/>
      <c r="D16" s="139"/>
      <c r="E16" s="139"/>
      <c r="F16" s="139"/>
      <c r="G16" s="149" t="s">
        <v>204</v>
      </c>
      <c r="H16" s="2"/>
      <c r="I16" s="1"/>
      <c r="J16" s="1"/>
      <c r="K16" s="208"/>
    </row>
    <row r="17" spans="2:11" ht="15" thickTop="1" thickBot="1" x14ac:dyDescent="0.3">
      <c r="B17" s="142">
        <v>45222</v>
      </c>
      <c r="C17" s="139"/>
      <c r="D17" s="139"/>
      <c r="E17" s="139"/>
      <c r="F17" s="139"/>
      <c r="G17" s="149"/>
      <c r="H17" s="2"/>
      <c r="I17" s="1"/>
      <c r="J17" s="1"/>
      <c r="K17" s="208"/>
    </row>
    <row r="18" spans="2:11" ht="15" thickTop="1" thickBot="1" x14ac:dyDescent="0.3">
      <c r="B18" s="142">
        <v>45223</v>
      </c>
      <c r="C18" s="139"/>
      <c r="D18" s="139"/>
      <c r="E18" s="139"/>
      <c r="F18" s="139"/>
      <c r="G18" s="149"/>
      <c r="H18" s="2"/>
      <c r="I18" s="1"/>
      <c r="J18" s="1"/>
      <c r="K18" s="208"/>
    </row>
    <row r="19" spans="2:11" ht="15" thickTop="1" thickBot="1" x14ac:dyDescent="0.3">
      <c r="B19" s="142">
        <v>45224</v>
      </c>
      <c r="C19" s="139"/>
      <c r="D19" s="139"/>
      <c r="E19" s="139"/>
      <c r="F19" s="139"/>
      <c r="G19" s="149"/>
      <c r="H19" s="2"/>
      <c r="I19" s="1"/>
      <c r="J19" s="1"/>
    </row>
    <row r="20" spans="2:11" ht="15" thickTop="1" thickBot="1" x14ac:dyDescent="0.3">
      <c r="B20" s="142">
        <v>45225</v>
      </c>
      <c r="C20" s="139"/>
      <c r="D20" s="139"/>
      <c r="E20" s="139"/>
      <c r="F20" s="139"/>
      <c r="G20" s="149"/>
      <c r="H20" s="2"/>
      <c r="I20" s="1"/>
      <c r="J20" s="1"/>
    </row>
    <row r="21" spans="2:11" ht="15" thickTop="1" thickBot="1" x14ac:dyDescent="0.3">
      <c r="B21" s="142">
        <v>45226</v>
      </c>
      <c r="C21" s="139"/>
      <c r="D21" s="139"/>
      <c r="E21" s="139"/>
      <c r="F21" s="139"/>
      <c r="G21" s="149"/>
      <c r="H21" s="2"/>
      <c r="I21" s="1"/>
      <c r="J21" s="1"/>
    </row>
    <row r="22" spans="2:11" ht="15" thickTop="1" thickBot="1" x14ac:dyDescent="0.3">
      <c r="B22" s="142">
        <v>45227</v>
      </c>
      <c r="C22" s="139"/>
      <c r="D22" s="139"/>
      <c r="E22" s="139"/>
      <c r="F22" s="139"/>
      <c r="G22" s="149"/>
      <c r="H22" s="2"/>
      <c r="I22" s="1"/>
      <c r="J22" s="1"/>
    </row>
    <row r="23" spans="2:11" ht="15" thickTop="1" thickBot="1" x14ac:dyDescent="0.3">
      <c r="B23" s="142">
        <v>45228</v>
      </c>
      <c r="C23" s="139"/>
      <c r="D23" s="139"/>
      <c r="E23" s="139"/>
      <c r="F23" s="139"/>
      <c r="G23" s="149"/>
      <c r="H23" s="2"/>
      <c r="I23" s="1"/>
      <c r="J23" s="1"/>
    </row>
    <row r="24" spans="2:11" ht="15" thickTop="1" thickBot="1" x14ac:dyDescent="0.3">
      <c r="B24" s="142">
        <v>45229</v>
      </c>
      <c r="C24" s="139"/>
      <c r="D24" s="139"/>
      <c r="E24" s="139"/>
      <c r="F24" s="139"/>
      <c r="G24" s="149"/>
      <c r="H24" s="2"/>
      <c r="I24" s="1"/>
      <c r="J24" s="1"/>
    </row>
    <row r="25" spans="2:11" ht="15" thickTop="1" thickBot="1" x14ac:dyDescent="0.3">
      <c r="B25" s="142">
        <v>45230</v>
      </c>
      <c r="C25" s="139"/>
      <c r="D25" s="139"/>
      <c r="E25" s="139"/>
      <c r="F25" s="139"/>
      <c r="G25" s="149"/>
      <c r="H25" s="2"/>
      <c r="I25" s="1"/>
      <c r="J25" s="1"/>
    </row>
    <row r="26" spans="2:11" ht="15" thickTop="1" thickBot="1" x14ac:dyDescent="0.3">
      <c r="B26" s="142">
        <v>45231</v>
      </c>
      <c r="C26" s="139"/>
      <c r="D26" s="139"/>
      <c r="E26" s="139"/>
      <c r="F26" s="139"/>
      <c r="G26" s="149"/>
      <c r="H26" s="2"/>
      <c r="I26" s="1"/>
      <c r="J26" s="1"/>
    </row>
    <row r="27" spans="2:11" ht="15" thickTop="1" thickBot="1" x14ac:dyDescent="0.3">
      <c r="B27" s="142">
        <v>45232</v>
      </c>
      <c r="C27" s="139"/>
      <c r="D27" s="139"/>
      <c r="E27" s="139"/>
      <c r="F27" s="139"/>
      <c r="G27" s="149"/>
      <c r="H27" s="2"/>
      <c r="I27" s="1"/>
      <c r="J27" s="1"/>
    </row>
    <row r="28" spans="2:11" ht="15" thickTop="1" thickBot="1" x14ac:dyDescent="0.3">
      <c r="B28" s="142">
        <v>45233</v>
      </c>
      <c r="C28" s="139"/>
      <c r="D28" s="139"/>
      <c r="E28" s="139"/>
      <c r="F28" s="139"/>
      <c r="G28" s="149"/>
      <c r="H28" s="2"/>
      <c r="I28" s="1"/>
      <c r="J28" s="1"/>
    </row>
    <row r="29" spans="2:11" ht="15" thickTop="1" thickBot="1" x14ac:dyDescent="0.3">
      <c r="B29" s="142">
        <v>45234</v>
      </c>
      <c r="C29" s="139"/>
      <c r="D29" s="139"/>
      <c r="E29" s="139"/>
      <c r="F29" s="139"/>
      <c r="G29" s="149"/>
      <c r="H29" s="2"/>
      <c r="I29" s="1"/>
      <c r="J29" s="1"/>
    </row>
    <row r="30" spans="2:11" ht="15" thickTop="1" thickBot="1" x14ac:dyDescent="0.3">
      <c r="B30" s="142">
        <v>45235</v>
      </c>
      <c r="C30" s="139"/>
      <c r="D30" s="139"/>
      <c r="E30" s="139"/>
      <c r="F30" s="139"/>
      <c r="G30" s="149"/>
      <c r="H30" s="2"/>
      <c r="I30" s="1"/>
      <c r="J30" s="1"/>
    </row>
    <row r="31" spans="2:11" ht="15" thickTop="1" thickBot="1" x14ac:dyDescent="0.3">
      <c r="B31" s="142">
        <v>45236</v>
      </c>
      <c r="C31" s="139"/>
      <c r="D31" s="139"/>
      <c r="E31" s="139"/>
      <c r="F31" s="139"/>
      <c r="G31" s="149"/>
      <c r="H31" s="2"/>
      <c r="I31" s="1"/>
      <c r="J31" s="1"/>
    </row>
    <row r="32" spans="2:11" ht="15" thickTop="1" thickBot="1" x14ac:dyDescent="0.3">
      <c r="B32" s="142">
        <v>45237</v>
      </c>
      <c r="C32" s="139"/>
      <c r="D32" s="139"/>
      <c r="E32" s="139"/>
      <c r="F32" s="139"/>
      <c r="G32" s="149"/>
      <c r="H32" s="2"/>
      <c r="I32" s="1"/>
      <c r="J32" s="1"/>
    </row>
    <row r="33" spans="2:10" ht="15" thickTop="1" thickBot="1" x14ac:dyDescent="0.3">
      <c r="B33" s="142">
        <v>45238</v>
      </c>
      <c r="C33" s="139"/>
      <c r="D33" s="139"/>
      <c r="E33" s="139"/>
      <c r="F33" s="139"/>
      <c r="G33" s="149"/>
      <c r="H33" s="2"/>
      <c r="I33" s="1"/>
      <c r="J33" s="1"/>
    </row>
    <row r="34" spans="2:10" ht="15" thickTop="1" thickBot="1" x14ac:dyDescent="0.3">
      <c r="B34" s="142">
        <v>45239</v>
      </c>
      <c r="C34" s="139"/>
      <c r="D34" s="139"/>
      <c r="E34" s="139"/>
      <c r="F34" s="139"/>
      <c r="G34" s="149"/>
      <c r="H34" s="2"/>
      <c r="I34" s="1"/>
      <c r="J34" s="1"/>
    </row>
    <row r="35" spans="2:10" ht="15" thickTop="1" thickBot="1" x14ac:dyDescent="0.3">
      <c r="B35" s="142">
        <v>45240</v>
      </c>
      <c r="C35" s="139"/>
      <c r="D35" s="139"/>
      <c r="E35" s="139"/>
      <c r="F35" s="139"/>
      <c r="G35" s="149"/>
      <c r="H35" s="2"/>
      <c r="I35" s="1"/>
      <c r="J35" s="1"/>
    </row>
    <row r="36" spans="2:10" ht="15" thickTop="1" thickBot="1" x14ac:dyDescent="0.3">
      <c r="B36" s="142">
        <v>45241</v>
      </c>
      <c r="C36" s="139"/>
      <c r="D36" s="139"/>
      <c r="E36" s="139"/>
      <c r="F36" s="139"/>
      <c r="G36" s="149"/>
      <c r="H36" s="2"/>
      <c r="I36" s="1"/>
      <c r="J36" s="1"/>
    </row>
    <row r="37" spans="2:10" ht="15" thickTop="1" thickBot="1" x14ac:dyDescent="0.3">
      <c r="B37" s="142">
        <v>45242</v>
      </c>
      <c r="C37" s="139"/>
      <c r="D37" s="139"/>
      <c r="E37" s="139"/>
      <c r="F37" s="139"/>
      <c r="G37" s="149"/>
      <c r="H37" s="2"/>
      <c r="I37" s="1"/>
      <c r="J37" s="1"/>
    </row>
    <row r="38" spans="2:10" ht="15" thickTop="1" thickBot="1" x14ac:dyDescent="0.3">
      <c r="B38" s="142">
        <v>45243</v>
      </c>
      <c r="C38" s="139"/>
      <c r="D38" s="139"/>
      <c r="E38" s="139"/>
      <c r="F38" s="139"/>
      <c r="G38" s="149"/>
      <c r="H38" s="2"/>
      <c r="I38" s="1"/>
      <c r="J38" s="1"/>
    </row>
    <row r="39" spans="2:10" ht="15" thickTop="1" thickBot="1" x14ac:dyDescent="0.3">
      <c r="B39" s="142">
        <v>45244</v>
      </c>
      <c r="C39" s="139"/>
      <c r="D39" s="139"/>
      <c r="E39" s="139"/>
      <c r="F39" s="139"/>
      <c r="G39" s="149"/>
      <c r="H39" s="2"/>
      <c r="I39" s="1"/>
      <c r="J39" s="1"/>
    </row>
    <row r="40" spans="2:10" ht="15" thickTop="1" thickBot="1" x14ac:dyDescent="0.3">
      <c r="B40" s="142">
        <v>45245</v>
      </c>
      <c r="C40" s="139"/>
      <c r="D40" s="139"/>
      <c r="E40" s="139"/>
      <c r="F40" s="139"/>
      <c r="G40" s="149"/>
      <c r="H40" s="2"/>
      <c r="I40" s="1"/>
      <c r="J40" s="1"/>
    </row>
    <row r="41" spans="2:10" ht="15" thickTop="1" thickBot="1" x14ac:dyDescent="0.3">
      <c r="B41" s="142">
        <v>45246</v>
      </c>
      <c r="C41" s="139"/>
      <c r="D41" s="139"/>
      <c r="E41" s="139"/>
      <c r="F41" s="139"/>
      <c r="G41" s="149"/>
      <c r="H41" s="2"/>
      <c r="I41" s="1"/>
      <c r="J41" s="1"/>
    </row>
    <row r="42" spans="2:10" ht="15" thickTop="1" thickBot="1" x14ac:dyDescent="0.3">
      <c r="B42" s="142">
        <v>45247</v>
      </c>
      <c r="C42" s="139"/>
      <c r="D42" s="139"/>
      <c r="E42" s="139"/>
      <c r="F42" s="139"/>
      <c r="G42" s="149"/>
      <c r="H42" s="2"/>
      <c r="I42" s="1"/>
      <c r="J42" s="1"/>
    </row>
    <row r="43" spans="2:10" ht="15" thickTop="1" thickBot="1" x14ac:dyDescent="0.3">
      <c r="B43" s="142">
        <v>45248</v>
      </c>
      <c r="C43" s="139"/>
      <c r="D43" s="139"/>
      <c r="E43" s="139"/>
      <c r="F43" s="139"/>
      <c r="G43" s="149"/>
      <c r="H43" s="2"/>
      <c r="I43" s="1"/>
      <c r="J43" s="1"/>
    </row>
    <row r="44" spans="2:10" ht="15" thickTop="1" thickBot="1" x14ac:dyDescent="0.3">
      <c r="B44" s="142">
        <v>45249</v>
      </c>
      <c r="C44" s="139"/>
      <c r="D44" s="139"/>
      <c r="E44" s="139"/>
      <c r="F44" s="139"/>
      <c r="G44" s="149"/>
      <c r="H44" s="2"/>
      <c r="I44" s="1"/>
      <c r="J44" s="1"/>
    </row>
    <row r="45" spans="2:10" ht="15" thickTop="1" thickBot="1" x14ac:dyDescent="0.3">
      <c r="B45" s="142">
        <v>45250</v>
      </c>
      <c r="C45" s="139"/>
      <c r="D45" s="139"/>
      <c r="E45" s="139"/>
      <c r="F45" s="139"/>
      <c r="G45" s="149"/>
      <c r="H45" s="2"/>
      <c r="I45" s="1"/>
      <c r="J45" s="1"/>
    </row>
    <row r="46" spans="2:10" ht="15" thickTop="1" thickBot="1" x14ac:dyDescent="0.3">
      <c r="B46" s="142">
        <v>45251</v>
      </c>
      <c r="C46" s="139"/>
      <c r="D46" s="139"/>
      <c r="E46" s="139"/>
      <c r="F46" s="139"/>
      <c r="G46" s="149"/>
      <c r="H46" s="2"/>
      <c r="I46" s="1"/>
      <c r="J46" s="1"/>
    </row>
    <row r="47" spans="2:10" ht="15" thickTop="1" thickBot="1" x14ac:dyDescent="0.3">
      <c r="B47" s="142">
        <v>45252</v>
      </c>
      <c r="C47" s="139"/>
      <c r="D47" s="139"/>
      <c r="E47" s="139"/>
      <c r="F47" s="139"/>
      <c r="G47" s="149"/>
      <c r="H47" s="2"/>
      <c r="I47" s="1"/>
      <c r="J47" s="1"/>
    </row>
    <row r="48" spans="2:10" ht="15" thickTop="1" thickBot="1" x14ac:dyDescent="0.3">
      <c r="B48" s="142">
        <v>45253</v>
      </c>
      <c r="C48" s="139"/>
      <c r="D48" s="139"/>
      <c r="E48" s="139"/>
      <c r="F48" s="139"/>
      <c r="G48" s="149"/>
      <c r="H48" s="2"/>
      <c r="I48" s="1"/>
      <c r="J48" s="1"/>
    </row>
    <row r="49" spans="2:10" ht="15" thickTop="1" thickBot="1" x14ac:dyDescent="0.3">
      <c r="B49" s="142">
        <v>45254</v>
      </c>
      <c r="C49" s="139"/>
      <c r="D49" s="139"/>
      <c r="E49" s="139"/>
      <c r="F49" s="139"/>
      <c r="G49" s="149"/>
      <c r="H49" s="2"/>
      <c r="I49" s="1"/>
      <c r="J49" s="1"/>
    </row>
    <row r="50" spans="2:10" ht="15" thickTop="1" thickBot="1" x14ac:dyDescent="0.3">
      <c r="B50" s="142">
        <v>45255</v>
      </c>
      <c r="C50" s="139"/>
      <c r="D50" s="139"/>
      <c r="E50" s="139"/>
      <c r="F50" s="139"/>
      <c r="G50" s="149"/>
      <c r="H50" s="2"/>
      <c r="I50" s="1"/>
      <c r="J50" s="1"/>
    </row>
    <row r="51" spans="2:10" ht="15" thickTop="1" thickBot="1" x14ac:dyDescent="0.3">
      <c r="B51" s="142">
        <v>45256</v>
      </c>
      <c r="C51" s="139"/>
      <c r="D51" s="139"/>
      <c r="E51" s="139"/>
      <c r="F51" s="139"/>
      <c r="G51" s="149"/>
      <c r="H51" s="2"/>
      <c r="I51" s="1"/>
      <c r="J51" s="1"/>
    </row>
    <row r="52" spans="2:10" ht="15" thickTop="1" thickBot="1" x14ac:dyDescent="0.3">
      <c r="B52" s="142">
        <v>45257</v>
      </c>
      <c r="C52" s="139"/>
      <c r="D52" s="139"/>
      <c r="E52" s="139"/>
      <c r="F52" s="139"/>
      <c r="G52" s="149"/>
      <c r="H52" s="2"/>
      <c r="I52" s="1"/>
      <c r="J52" s="1"/>
    </row>
    <row r="53" spans="2:10" ht="15" thickTop="1" thickBot="1" x14ac:dyDescent="0.3">
      <c r="B53" s="142">
        <v>45258</v>
      </c>
      <c r="C53" s="139"/>
      <c r="D53" s="139"/>
      <c r="E53" s="139"/>
      <c r="F53" s="139"/>
      <c r="G53" s="149"/>
      <c r="H53" s="2"/>
      <c r="I53" s="1"/>
      <c r="J53" s="1"/>
    </row>
    <row r="54" spans="2:10" ht="15" thickTop="1" thickBot="1" x14ac:dyDescent="0.3">
      <c r="B54" s="142">
        <v>45259</v>
      </c>
      <c r="C54" s="139"/>
      <c r="D54" s="139"/>
      <c r="E54" s="139"/>
      <c r="F54" s="139"/>
      <c r="G54" s="149"/>
      <c r="H54" s="2"/>
      <c r="I54" s="1"/>
      <c r="J54" s="1"/>
    </row>
    <row r="55" spans="2:10" ht="15" thickTop="1" thickBot="1" x14ac:dyDescent="0.3">
      <c r="B55" s="142">
        <v>45260</v>
      </c>
      <c r="C55" s="139"/>
      <c r="D55" s="139"/>
      <c r="E55" s="139"/>
      <c r="F55" s="139"/>
      <c r="G55" s="149"/>
      <c r="H55" s="2"/>
      <c r="I55" s="1"/>
      <c r="J55" s="1"/>
    </row>
    <row r="56" spans="2:10" ht="15" thickTop="1" thickBot="1" x14ac:dyDescent="0.3">
      <c r="B56" s="142">
        <v>45261</v>
      </c>
      <c r="C56" s="139"/>
      <c r="D56" s="139"/>
      <c r="E56" s="139"/>
      <c r="F56" s="139"/>
      <c r="G56" s="149"/>
      <c r="H56" s="2"/>
      <c r="I56" s="1"/>
      <c r="J56" s="1"/>
    </row>
    <row r="57" spans="2:10" ht="15" thickTop="1" thickBot="1" x14ac:dyDescent="0.3">
      <c r="B57" s="142">
        <v>45262</v>
      </c>
      <c r="C57" s="139"/>
      <c r="D57" s="139"/>
      <c r="E57" s="139"/>
      <c r="F57" s="139"/>
      <c r="G57" s="149"/>
      <c r="H57" s="2"/>
      <c r="I57" s="1"/>
      <c r="J57" s="1"/>
    </row>
    <row r="58" spans="2:10" ht="15" thickTop="1" thickBot="1" x14ac:dyDescent="0.3">
      <c r="B58" s="142">
        <v>45263</v>
      </c>
      <c r="C58" s="139"/>
      <c r="D58" s="139"/>
      <c r="E58" s="139"/>
      <c r="F58" s="139"/>
      <c r="G58" s="149"/>
      <c r="H58" s="2"/>
      <c r="I58" s="1"/>
      <c r="J58" s="1"/>
    </row>
    <row r="59" spans="2:10" ht="15" thickTop="1" thickBot="1" x14ac:dyDescent="0.3">
      <c r="B59" s="142">
        <v>45264</v>
      </c>
      <c r="C59" s="139"/>
      <c r="D59" s="139"/>
      <c r="E59" s="139"/>
      <c r="F59" s="139"/>
      <c r="G59" s="149"/>
      <c r="H59" s="2"/>
      <c r="I59" s="1"/>
      <c r="J59" s="1"/>
    </row>
    <row r="60" spans="2:10" ht="15" thickTop="1" thickBot="1" x14ac:dyDescent="0.3">
      <c r="B60" s="142">
        <v>45265</v>
      </c>
      <c r="C60" s="139"/>
      <c r="D60" s="139"/>
      <c r="E60" s="139"/>
      <c r="F60" s="139"/>
      <c r="G60" s="149"/>
      <c r="H60" s="2"/>
      <c r="I60" s="1"/>
      <c r="J60" s="1"/>
    </row>
    <row r="61" spans="2:10" ht="15" thickTop="1" thickBot="1" x14ac:dyDescent="0.3">
      <c r="B61" s="142">
        <v>45266</v>
      </c>
      <c r="C61" s="139"/>
      <c r="D61" s="139"/>
      <c r="E61" s="139"/>
      <c r="F61" s="139"/>
      <c r="G61" s="149"/>
      <c r="H61" s="2"/>
      <c r="I61" s="1"/>
      <c r="J61" s="1"/>
    </row>
    <row r="62" spans="2:10" ht="15" thickTop="1" thickBot="1" x14ac:dyDescent="0.3">
      <c r="B62" s="142">
        <v>45267</v>
      </c>
      <c r="C62" s="139"/>
      <c r="D62" s="139"/>
      <c r="E62" s="139"/>
      <c r="F62" s="139"/>
      <c r="G62" s="149"/>
      <c r="H62" s="2"/>
      <c r="I62" s="1"/>
      <c r="J62" s="1"/>
    </row>
    <row r="63" spans="2:10" ht="15" thickTop="1" thickBot="1" x14ac:dyDescent="0.3">
      <c r="B63" s="142">
        <v>45268</v>
      </c>
      <c r="C63" s="139"/>
      <c r="D63" s="139"/>
      <c r="E63" s="139"/>
      <c r="F63" s="139"/>
      <c r="G63" s="149"/>
      <c r="H63" s="2"/>
      <c r="I63" s="1"/>
      <c r="J63" s="1"/>
    </row>
    <row r="64" spans="2:10" ht="15" thickTop="1" thickBot="1" x14ac:dyDescent="0.3">
      <c r="B64" s="142">
        <v>45269</v>
      </c>
      <c r="C64" s="139"/>
      <c r="D64" s="139"/>
      <c r="E64" s="139"/>
      <c r="F64" s="139"/>
      <c r="G64" s="149"/>
      <c r="H64" s="2"/>
      <c r="I64" s="1"/>
      <c r="J64" s="1"/>
    </row>
    <row r="65" spans="2:10" ht="15" thickTop="1" thickBot="1" x14ac:dyDescent="0.3">
      <c r="B65" s="142">
        <v>45270</v>
      </c>
      <c r="C65" s="139"/>
      <c r="D65" s="139"/>
      <c r="E65" s="139"/>
      <c r="F65" s="139"/>
      <c r="G65" s="149"/>
      <c r="H65" s="2"/>
      <c r="I65" s="1"/>
      <c r="J65" s="1"/>
    </row>
    <row r="66" spans="2:10" ht="15" thickTop="1" thickBot="1" x14ac:dyDescent="0.3">
      <c r="B66" s="142">
        <v>45271</v>
      </c>
      <c r="C66" s="139"/>
      <c r="D66" s="139"/>
      <c r="E66" s="139"/>
      <c r="F66" s="139"/>
      <c r="G66" s="149"/>
      <c r="H66" s="2"/>
      <c r="I66" s="1"/>
      <c r="J66" s="1"/>
    </row>
    <row r="67" spans="2:10" ht="15" thickTop="1" thickBot="1" x14ac:dyDescent="0.3">
      <c r="B67" s="142">
        <v>45272</v>
      </c>
      <c r="C67" s="139"/>
      <c r="D67" s="139"/>
      <c r="E67" s="139"/>
      <c r="F67" s="139"/>
      <c r="G67" s="149"/>
      <c r="H67" s="2"/>
      <c r="I67" s="1"/>
      <c r="J67" s="1"/>
    </row>
    <row r="68" spans="2:10" ht="15" thickTop="1" thickBot="1" x14ac:dyDescent="0.3">
      <c r="B68" s="142">
        <v>45273</v>
      </c>
      <c r="C68" s="139"/>
      <c r="D68" s="139"/>
      <c r="E68" s="139"/>
      <c r="F68" s="139"/>
      <c r="G68" s="149"/>
      <c r="H68" s="2"/>
      <c r="I68" s="1"/>
      <c r="J68" s="1"/>
    </row>
    <row r="69" spans="2:10" ht="15" thickTop="1" thickBot="1" x14ac:dyDescent="0.3">
      <c r="B69" s="142">
        <v>45274</v>
      </c>
      <c r="C69" s="139"/>
      <c r="D69" s="139"/>
      <c r="E69" s="139"/>
      <c r="F69" s="139"/>
      <c r="G69" s="149"/>
      <c r="H69" s="2"/>
      <c r="I69" s="1"/>
      <c r="J69" s="1"/>
    </row>
    <row r="70" spans="2:10" ht="15" thickTop="1" thickBot="1" x14ac:dyDescent="0.3">
      <c r="B70" s="142">
        <v>45275</v>
      </c>
      <c r="C70" s="139"/>
      <c r="D70" s="139"/>
      <c r="E70" s="139"/>
      <c r="F70" s="139"/>
      <c r="G70" s="149"/>
      <c r="H70" s="2"/>
      <c r="I70" s="1"/>
      <c r="J70" s="1"/>
    </row>
    <row r="71" spans="2:10" ht="15" thickTop="1" thickBot="1" x14ac:dyDescent="0.3">
      <c r="B71" s="142">
        <v>45276</v>
      </c>
      <c r="C71" s="139"/>
      <c r="D71" s="139"/>
      <c r="E71" s="139"/>
      <c r="F71" s="139"/>
      <c r="G71" s="149"/>
      <c r="H71" s="2"/>
      <c r="I71" s="1"/>
      <c r="J71" s="1"/>
    </row>
    <row r="72" spans="2:10" ht="15" thickTop="1" thickBot="1" x14ac:dyDescent="0.3">
      <c r="B72" s="142">
        <v>45277</v>
      </c>
      <c r="C72" s="139"/>
      <c r="D72" s="139"/>
      <c r="E72" s="139"/>
      <c r="F72" s="139"/>
      <c r="G72" s="149"/>
      <c r="H72" s="2"/>
      <c r="I72" s="1"/>
      <c r="J72" s="1"/>
    </row>
    <row r="73" spans="2:10" ht="15" thickTop="1" thickBot="1" x14ac:dyDescent="0.3">
      <c r="B73" s="142">
        <v>45278</v>
      </c>
      <c r="C73" s="139"/>
      <c r="D73" s="139"/>
      <c r="E73" s="139"/>
      <c r="F73" s="139"/>
      <c r="G73" s="149"/>
      <c r="H73" s="2"/>
      <c r="I73" s="1"/>
      <c r="J73" s="1"/>
    </row>
    <row r="74" spans="2:10" ht="15" thickTop="1" thickBot="1" x14ac:dyDescent="0.3">
      <c r="B74" s="142">
        <v>45279</v>
      </c>
      <c r="C74" s="139"/>
      <c r="D74" s="139"/>
      <c r="E74" s="139"/>
      <c r="F74" s="139"/>
      <c r="G74" s="149"/>
      <c r="H74" s="2"/>
      <c r="I74" s="1"/>
      <c r="J74" s="1"/>
    </row>
    <row r="75" spans="2:10" ht="15" thickTop="1" thickBot="1" x14ac:dyDescent="0.3">
      <c r="B75" s="142">
        <v>45280</v>
      </c>
      <c r="C75" s="139"/>
      <c r="D75" s="139"/>
      <c r="E75" s="139"/>
      <c r="F75" s="139"/>
      <c r="G75" s="149"/>
      <c r="H75" s="2"/>
      <c r="I75" s="1"/>
      <c r="J75" s="1"/>
    </row>
    <row r="76" spans="2:10" ht="15" thickTop="1" thickBot="1" x14ac:dyDescent="0.3">
      <c r="B76" s="142">
        <v>45281</v>
      </c>
      <c r="C76" s="139"/>
      <c r="D76" s="139"/>
      <c r="E76" s="139"/>
      <c r="F76" s="139"/>
      <c r="G76" s="149"/>
      <c r="H76" s="2"/>
      <c r="I76" s="1"/>
      <c r="J76" s="1"/>
    </row>
    <row r="77" spans="2:10" ht="15" thickTop="1" thickBot="1" x14ac:dyDescent="0.3">
      <c r="B77" s="142">
        <v>45282</v>
      </c>
      <c r="C77" s="139"/>
      <c r="D77" s="139"/>
      <c r="E77" s="139"/>
      <c r="F77" s="139"/>
      <c r="G77" s="149"/>
      <c r="H77" s="2"/>
      <c r="I77" s="1"/>
      <c r="J77" s="1"/>
    </row>
    <row r="78" spans="2:10" ht="15" thickTop="1" thickBot="1" x14ac:dyDescent="0.3">
      <c r="B78" s="142">
        <v>45283</v>
      </c>
      <c r="C78" s="139"/>
      <c r="D78" s="139"/>
      <c r="E78" s="139"/>
      <c r="F78" s="139"/>
      <c r="G78" s="149"/>
      <c r="H78" s="2"/>
      <c r="I78" s="1"/>
      <c r="J78" s="1"/>
    </row>
    <row r="79" spans="2:10" ht="15" thickTop="1" thickBot="1" x14ac:dyDescent="0.3">
      <c r="B79" s="142">
        <v>45284</v>
      </c>
      <c r="C79" s="139"/>
      <c r="D79" s="139"/>
      <c r="E79" s="139"/>
      <c r="F79" s="139"/>
      <c r="G79" s="149"/>
      <c r="H79" s="2"/>
      <c r="I79" s="1"/>
      <c r="J79" s="1"/>
    </row>
    <row r="80" spans="2:10" ht="15" thickTop="1" thickBot="1" x14ac:dyDescent="0.3">
      <c r="B80" s="142">
        <v>45285</v>
      </c>
      <c r="C80" s="139"/>
      <c r="D80" s="139"/>
      <c r="E80" s="139"/>
      <c r="F80" s="139"/>
      <c r="G80" s="149"/>
      <c r="H80" s="2"/>
      <c r="I80" s="1"/>
      <c r="J80" s="1"/>
    </row>
    <row r="81" spans="2:10" ht="15" thickTop="1" thickBot="1" x14ac:dyDescent="0.3">
      <c r="B81" s="142">
        <v>45286</v>
      </c>
      <c r="C81" s="139"/>
      <c r="D81" s="139"/>
      <c r="E81" s="139"/>
      <c r="F81" s="139"/>
      <c r="G81" s="149"/>
      <c r="H81" s="2"/>
      <c r="I81" s="1"/>
      <c r="J81" s="1"/>
    </row>
    <row r="82" spans="2:10" ht="15" thickTop="1" thickBot="1" x14ac:dyDescent="0.3">
      <c r="B82" s="142">
        <v>45287</v>
      </c>
      <c r="C82" s="139"/>
      <c r="D82" s="139"/>
      <c r="E82" s="139"/>
      <c r="F82" s="139"/>
      <c r="G82" s="149"/>
      <c r="H82" s="2"/>
      <c r="I82" s="1"/>
      <c r="J82" s="1"/>
    </row>
    <row r="83" spans="2:10" ht="15" thickTop="1" thickBot="1" x14ac:dyDescent="0.3">
      <c r="B83" s="142">
        <v>45288</v>
      </c>
      <c r="C83" s="139"/>
      <c r="D83" s="139"/>
      <c r="E83" s="139"/>
      <c r="F83" s="139"/>
      <c r="G83" s="149"/>
      <c r="H83" s="2"/>
      <c r="I83" s="1"/>
      <c r="J83" s="1"/>
    </row>
    <row r="84" spans="2:10" ht="15" thickTop="1" thickBot="1" x14ac:dyDescent="0.3">
      <c r="B84" s="142">
        <v>45289</v>
      </c>
      <c r="C84" s="139"/>
      <c r="D84" s="139"/>
      <c r="E84" s="139"/>
      <c r="F84" s="139"/>
      <c r="G84" s="149"/>
      <c r="H84" s="2"/>
      <c r="I84" s="1"/>
      <c r="J84" s="1"/>
    </row>
    <row r="85" spans="2:10" ht="15" thickTop="1" thickBot="1" x14ac:dyDescent="0.3">
      <c r="B85" s="142">
        <v>45290</v>
      </c>
      <c r="C85" s="139"/>
      <c r="D85" s="139"/>
      <c r="E85" s="139"/>
      <c r="F85" s="139"/>
      <c r="G85" s="149"/>
      <c r="H85" s="2"/>
      <c r="I85" s="1"/>
      <c r="J85" s="1"/>
    </row>
    <row r="86" spans="2:10" ht="15" thickTop="1" thickBot="1" x14ac:dyDescent="0.3">
      <c r="B86" s="142">
        <v>45291</v>
      </c>
      <c r="C86" s="139"/>
      <c r="D86" s="139"/>
      <c r="E86" s="139"/>
      <c r="F86" s="139"/>
      <c r="G86" s="149"/>
      <c r="H86" s="2"/>
      <c r="I86" s="1"/>
      <c r="J86" s="1"/>
    </row>
    <row r="87" spans="2:10" ht="15" thickTop="1" thickBot="1" x14ac:dyDescent="0.3">
      <c r="B87" s="142">
        <v>45292</v>
      </c>
      <c r="C87" s="139"/>
      <c r="D87" s="139"/>
      <c r="E87" s="139"/>
      <c r="F87" s="139"/>
      <c r="G87" s="149"/>
      <c r="H87" s="2"/>
      <c r="I87" s="1"/>
      <c r="J87" s="1"/>
    </row>
    <row r="88" spans="2:10" ht="15" thickTop="1" thickBot="1" x14ac:dyDescent="0.3">
      <c r="B88" s="142">
        <v>45293</v>
      </c>
      <c r="C88" s="139"/>
      <c r="D88" s="139"/>
      <c r="E88" s="139"/>
      <c r="F88" s="139"/>
      <c r="G88" s="149"/>
      <c r="H88" s="2"/>
      <c r="I88" s="1"/>
      <c r="J88" s="1"/>
    </row>
    <row r="89" spans="2:10" ht="15" thickTop="1" thickBot="1" x14ac:dyDescent="0.3">
      <c r="B89" s="142">
        <v>45294</v>
      </c>
      <c r="C89" s="139"/>
      <c r="D89" s="139"/>
      <c r="E89" s="139"/>
      <c r="F89" s="139"/>
      <c r="G89" s="149"/>
      <c r="H89" s="2"/>
      <c r="I89" s="1"/>
      <c r="J89" s="1"/>
    </row>
    <row r="90" spans="2:10" ht="15" thickTop="1" thickBot="1" x14ac:dyDescent="0.3">
      <c r="B90" s="142">
        <v>45295</v>
      </c>
      <c r="C90" s="139"/>
      <c r="D90" s="139"/>
      <c r="E90" s="139"/>
      <c r="F90" s="139"/>
      <c r="G90" s="149"/>
      <c r="H90" s="2"/>
      <c r="I90" s="1"/>
      <c r="J90" s="1"/>
    </row>
    <row r="91" spans="2:10" ht="15" thickTop="1" thickBot="1" x14ac:dyDescent="0.3">
      <c r="B91" s="142">
        <v>45296</v>
      </c>
      <c r="C91" s="139"/>
      <c r="D91" s="139"/>
      <c r="E91" s="139"/>
      <c r="F91" s="139"/>
      <c r="G91" s="149"/>
      <c r="H91" s="2"/>
      <c r="I91" s="1"/>
      <c r="J91" s="1"/>
    </row>
    <row r="92" spans="2:10" ht="15" thickTop="1" thickBot="1" x14ac:dyDescent="0.3">
      <c r="B92" s="142">
        <v>45297</v>
      </c>
      <c r="C92" s="139"/>
      <c r="D92" s="139"/>
      <c r="E92" s="139"/>
      <c r="F92" s="139"/>
      <c r="G92" s="149"/>
      <c r="H92" s="2"/>
      <c r="I92" s="1"/>
      <c r="J92" s="1"/>
    </row>
    <row r="93" spans="2:10" ht="15" thickTop="1" thickBot="1" x14ac:dyDescent="0.3">
      <c r="B93" s="142">
        <v>45298</v>
      </c>
      <c r="C93" s="139"/>
      <c r="D93" s="139"/>
      <c r="E93" s="139"/>
      <c r="F93" s="139"/>
      <c r="G93" s="149"/>
      <c r="H93" s="2"/>
      <c r="I93" s="1"/>
      <c r="J93" s="1"/>
    </row>
    <row r="94" spans="2:10" ht="15" thickTop="1" thickBot="1" x14ac:dyDescent="0.3">
      <c r="B94" s="142">
        <v>45299</v>
      </c>
      <c r="C94" s="139"/>
      <c r="D94" s="139"/>
      <c r="E94" s="139"/>
      <c r="F94" s="139"/>
      <c r="G94" s="149"/>
      <c r="H94" s="2"/>
      <c r="I94" s="1"/>
      <c r="J94" s="1"/>
    </row>
    <row r="95" spans="2:10" ht="15" thickTop="1" thickBot="1" x14ac:dyDescent="0.3">
      <c r="B95" s="142">
        <v>45300</v>
      </c>
      <c r="C95" s="139"/>
      <c r="D95" s="139"/>
      <c r="E95" s="139"/>
      <c r="F95" s="139"/>
      <c r="G95" s="149"/>
      <c r="H95" s="2"/>
      <c r="I95" s="1"/>
      <c r="J95" s="1"/>
    </row>
    <row r="96" spans="2:10" ht="15" thickTop="1" thickBot="1" x14ac:dyDescent="0.3">
      <c r="B96" s="142">
        <v>45301</v>
      </c>
      <c r="C96" s="139"/>
      <c r="D96" s="139"/>
      <c r="E96" s="139"/>
      <c r="F96" s="139"/>
      <c r="G96" s="149"/>
      <c r="H96" s="2"/>
      <c r="I96" s="1"/>
      <c r="J96" s="1"/>
    </row>
    <row r="97" spans="2:10" ht="15" thickTop="1" thickBot="1" x14ac:dyDescent="0.3">
      <c r="B97" s="142">
        <v>45302</v>
      </c>
      <c r="C97" s="139"/>
      <c r="D97" s="139"/>
      <c r="E97" s="139"/>
      <c r="F97" s="139"/>
      <c r="G97" s="149"/>
      <c r="H97" s="2"/>
      <c r="I97" s="1"/>
      <c r="J97" s="1"/>
    </row>
    <row r="98" spans="2:10" ht="15" thickTop="1" thickBot="1" x14ac:dyDescent="0.3">
      <c r="B98" s="142">
        <v>45303</v>
      </c>
      <c r="C98" s="139"/>
      <c r="D98" s="139"/>
      <c r="E98" s="139"/>
      <c r="F98" s="139"/>
      <c r="G98" s="149"/>
      <c r="H98" s="2"/>
      <c r="I98" s="1"/>
      <c r="J98" s="1"/>
    </row>
    <row r="99" spans="2:10" ht="15" thickTop="1" thickBot="1" x14ac:dyDescent="0.3">
      <c r="B99" s="142">
        <v>45304</v>
      </c>
      <c r="C99" s="139"/>
      <c r="D99" s="139"/>
      <c r="E99" s="139"/>
      <c r="F99" s="139"/>
      <c r="G99" s="149"/>
      <c r="H99" s="2"/>
      <c r="I99" s="1"/>
      <c r="J99" s="1"/>
    </row>
    <row r="100" spans="2:10" ht="15" thickTop="1" thickBot="1" x14ac:dyDescent="0.3">
      <c r="B100" s="142">
        <v>45305</v>
      </c>
      <c r="C100" s="139"/>
      <c r="D100" s="139"/>
      <c r="E100" s="139"/>
      <c r="F100" s="139"/>
      <c r="G100" s="149"/>
      <c r="H100" s="2"/>
      <c r="I100" s="1"/>
      <c r="J100" s="1"/>
    </row>
    <row r="101" spans="2:10" ht="15" thickTop="1" thickBot="1" x14ac:dyDescent="0.3">
      <c r="B101" s="142">
        <v>45306</v>
      </c>
      <c r="C101" s="139"/>
      <c r="D101" s="139"/>
      <c r="E101" s="139"/>
      <c r="F101" s="139"/>
      <c r="G101" s="149"/>
      <c r="H101" s="2"/>
      <c r="I101" s="1"/>
      <c r="J101" s="1"/>
    </row>
    <row r="102" spans="2:10" ht="15" thickTop="1" thickBot="1" x14ac:dyDescent="0.3">
      <c r="B102" s="142">
        <v>45307</v>
      </c>
      <c r="C102" s="139"/>
      <c r="D102" s="139"/>
      <c r="E102" s="139"/>
      <c r="F102" s="139"/>
      <c r="G102" s="149"/>
      <c r="H102" s="2"/>
      <c r="I102" s="1"/>
      <c r="J102" s="1"/>
    </row>
    <row r="103" spans="2:10" ht="15" thickTop="1" thickBot="1" x14ac:dyDescent="0.3">
      <c r="B103" s="142">
        <v>45308</v>
      </c>
      <c r="C103" s="139"/>
      <c r="D103" s="139"/>
      <c r="E103" s="139"/>
      <c r="F103" s="139"/>
      <c r="G103" s="149"/>
      <c r="H103" s="2"/>
      <c r="I103" s="1"/>
      <c r="J103" s="1"/>
    </row>
    <row r="104" spans="2:10" ht="15" thickTop="1" thickBot="1" x14ac:dyDescent="0.3">
      <c r="B104" s="142">
        <v>45309</v>
      </c>
      <c r="C104" s="139"/>
      <c r="D104" s="139"/>
      <c r="E104" s="139"/>
      <c r="F104" s="139"/>
      <c r="G104" s="149"/>
      <c r="H104" s="2"/>
      <c r="I104" s="1"/>
      <c r="J104" s="1"/>
    </row>
    <row r="105" spans="2:10" ht="15" thickTop="1" thickBot="1" x14ac:dyDescent="0.3">
      <c r="B105" s="142">
        <v>45310</v>
      </c>
      <c r="C105" s="139"/>
      <c r="D105" s="139"/>
      <c r="E105" s="139"/>
      <c r="F105" s="139"/>
      <c r="G105" s="149"/>
      <c r="H105" s="2"/>
      <c r="I105" s="1"/>
      <c r="J105" s="1"/>
    </row>
    <row r="106" spans="2:10" ht="15" thickTop="1" thickBot="1" x14ac:dyDescent="0.3">
      <c r="B106" s="142">
        <v>45311</v>
      </c>
      <c r="C106" s="139"/>
      <c r="D106" s="139"/>
      <c r="E106" s="139"/>
      <c r="F106" s="139"/>
      <c r="G106" s="149"/>
      <c r="H106" s="2"/>
      <c r="I106" s="1"/>
      <c r="J106" s="1"/>
    </row>
    <row r="107" spans="2:10" ht="15" thickTop="1" thickBot="1" x14ac:dyDescent="0.3">
      <c r="B107" s="142">
        <v>45312</v>
      </c>
      <c r="C107" s="139"/>
      <c r="D107" s="139"/>
      <c r="E107" s="139"/>
      <c r="F107" s="139"/>
      <c r="G107" s="149"/>
      <c r="H107" s="2"/>
      <c r="I107" s="1"/>
      <c r="J107" s="1"/>
    </row>
    <row r="108" spans="2:10" ht="15" thickTop="1" thickBot="1" x14ac:dyDescent="0.3">
      <c r="B108" s="142">
        <v>45313</v>
      </c>
      <c r="C108" s="139"/>
      <c r="D108" s="139"/>
      <c r="E108" s="139"/>
      <c r="F108" s="139"/>
      <c r="G108" s="149"/>
      <c r="H108" s="2"/>
      <c r="I108" s="1"/>
      <c r="J108" s="1"/>
    </row>
    <row r="109" spans="2:10" ht="15" thickTop="1" thickBot="1" x14ac:dyDescent="0.3">
      <c r="B109" s="142">
        <v>45314</v>
      </c>
      <c r="C109" s="139"/>
      <c r="D109" s="139"/>
      <c r="E109" s="139"/>
      <c r="F109" s="139"/>
      <c r="G109" s="149"/>
      <c r="H109" s="2"/>
      <c r="I109" s="1"/>
      <c r="J109" s="1"/>
    </row>
    <row r="110" spans="2:10" ht="15" thickTop="1" thickBot="1" x14ac:dyDescent="0.3">
      <c r="B110" s="142">
        <v>45315</v>
      </c>
      <c r="C110" s="139"/>
      <c r="D110" s="139"/>
      <c r="E110" s="139"/>
      <c r="F110" s="139"/>
      <c r="G110" s="149"/>
      <c r="H110" s="2"/>
      <c r="I110" s="1"/>
      <c r="J110" s="1"/>
    </row>
    <row r="111" spans="2:10" ht="15" thickTop="1" thickBot="1" x14ac:dyDescent="0.3">
      <c r="B111" s="142">
        <v>45316</v>
      </c>
      <c r="C111" s="139"/>
      <c r="D111" s="139"/>
      <c r="E111" s="139"/>
      <c r="F111" s="139"/>
      <c r="G111" s="149"/>
      <c r="H111" s="2"/>
      <c r="I111" s="1"/>
      <c r="J111" s="1"/>
    </row>
    <row r="112" spans="2:10" ht="15" thickTop="1" thickBot="1" x14ac:dyDescent="0.3">
      <c r="B112" s="142">
        <v>45317</v>
      </c>
      <c r="C112" s="139"/>
      <c r="D112" s="139"/>
      <c r="E112" s="139"/>
      <c r="F112" s="139"/>
      <c r="G112" s="149"/>
      <c r="H112" s="2"/>
      <c r="I112" s="1"/>
      <c r="J112" s="1"/>
    </row>
    <row r="113" spans="2:10" ht="15" thickTop="1" thickBot="1" x14ac:dyDescent="0.3">
      <c r="B113" s="142">
        <v>45318</v>
      </c>
      <c r="C113" s="139"/>
      <c r="D113" s="139"/>
      <c r="E113" s="139"/>
      <c r="F113" s="139"/>
      <c r="G113" s="149"/>
      <c r="I113" s="14"/>
    </row>
    <row r="114" spans="2:10" ht="15" thickTop="1" thickBot="1" x14ac:dyDescent="0.3">
      <c r="B114" s="142">
        <v>45319</v>
      </c>
      <c r="C114" s="139"/>
      <c r="D114" s="139"/>
      <c r="E114" s="139"/>
      <c r="F114" s="139"/>
      <c r="G114" s="149"/>
      <c r="I114" s="14"/>
    </row>
    <row r="115" spans="2:10" ht="15" thickTop="1" thickBot="1" x14ac:dyDescent="0.3">
      <c r="B115" s="142">
        <v>45320</v>
      </c>
      <c r="C115" s="139"/>
      <c r="D115" s="139"/>
      <c r="E115" s="139"/>
      <c r="F115" s="139"/>
      <c r="G115" s="149"/>
      <c r="I115" s="14"/>
    </row>
    <row r="116" spans="2:10" ht="15" thickTop="1" thickBot="1" x14ac:dyDescent="0.3">
      <c r="B116" s="142">
        <v>45321</v>
      </c>
      <c r="C116" s="139"/>
      <c r="D116" s="139"/>
      <c r="E116" s="139"/>
      <c r="F116" s="139"/>
      <c r="G116" s="149"/>
      <c r="I116" s="14"/>
    </row>
    <row r="117" spans="2:10" ht="13.8" thickTop="1" x14ac:dyDescent="0.25">
      <c r="F117" s="1"/>
      <c r="G117" s="14"/>
      <c r="I117" s="14"/>
      <c r="J117" s="140"/>
    </row>
    <row r="118" spans="2:10" x14ac:dyDescent="0.25">
      <c r="G118" s="14"/>
    </row>
  </sheetData>
  <mergeCells count="4">
    <mergeCell ref="B1:G1"/>
    <mergeCell ref="H1:J1"/>
    <mergeCell ref="A2:G2"/>
    <mergeCell ref="B4:G5"/>
  </mergeCells>
  <conditionalFormatting sqref="G7:G116">
    <cfRule type="containsText" dxfId="48" priority="1" operator="containsText" text="לא הושלם">
      <formula>NOT(ISERROR(SEARCH("לא הושלם",G7)))</formula>
    </cfRule>
    <cfRule type="containsText" dxfId="47" priority="2" operator="containsText" text="הושלם">
      <formula>NOT(ISERROR(SEARCH("הושלם",G7)))</formula>
    </cfRule>
    <cfRule type="containsText" dxfId="46" priority="3" operator="containsText" text="לא הושלם">
      <formula>NOT(ISERROR(SEARCH("לא הושלם",G7)))</formula>
    </cfRule>
  </conditionalFormatting>
  <conditionalFormatting sqref="S3 W3">
    <cfRule type="cellIs" dxfId="43" priority="11" stopIfTrue="1" operator="equal">
      <formula>"לא פעיל"</formula>
    </cfRule>
  </conditionalFormatting>
  <dataValidations count="1">
    <dataValidation showDropDown="1" showInputMessage="1" showErrorMessage="1" sqref="B4" xr:uid="{EE1B68EB-33B8-4B44-8941-0A98CD026F98}"/>
  </dataValidations>
  <hyperlinks>
    <hyperlink ref="A2" location="Dashboard!A1" display="חזרה לעץ מדדים" xr:uid="{A7020C2C-F38C-48D8-AD0D-3DA40AA44E0B}"/>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45367049-7C7A-4218-9D1D-C1A27D6BC06B}">
            <xm:f>NOT(ISERROR(SEARCH(#REF!,G7)))</xm:f>
            <xm:f>#REF!</xm:f>
            <x14:dxf>
              <fill>
                <patternFill>
                  <bgColor rgb="FF00B050"/>
                </patternFill>
              </fill>
            </x14:dxf>
          </x14:cfRule>
          <x14:cfRule type="containsText" priority="5" operator="containsText" id="{9886EB51-88BC-494F-8CCA-1692C1A7E4FB}">
            <xm:f>NOT(ISERROR(SEARCH(#REF!,G7)))</xm:f>
            <xm:f>#REF!</xm:f>
            <x14:dxf>
              <fill>
                <patternFill>
                  <bgColor theme="9"/>
                </patternFill>
              </fill>
            </x14:dxf>
          </x14:cfRule>
          <xm:sqref>G7:G116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8238642-DAAE-466E-B335-0A28876C11ED}">
          <x14:formula1>
            <xm:f>Dashboard!$A$7:$A$8</xm:f>
          </x14:formula1>
          <xm:sqref>G7:G116</xm:sqref>
        </x14:dataValidation>
        <x14:dataValidation type="list" allowBlank="1" showInputMessage="1" showErrorMessage="1" xr:uid="{AB774DAE-FDDE-4E9C-AB53-BA34F9CF1C41}">
          <x14:formula1>
            <xm:f>Dashboard!$A$12:$A$35</xm:f>
          </x14:formula1>
          <xm:sqref>J4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50986-0537-47FC-AC42-576E24AC424B}">
  <sheetPr codeName="Sheet44">
    <tabColor theme="8" tint="-0.249977111117893"/>
  </sheetPr>
  <dimension ref="A1:W118"/>
  <sheetViews>
    <sheetView showGridLines="0" rightToLeft="1" workbookViewId="0">
      <selection activeCell="C2" sqref="C2:G2"/>
    </sheetView>
  </sheetViews>
  <sheetFormatPr defaultColWidth="8.69921875" defaultRowHeight="13.2" x14ac:dyDescent="0.25"/>
  <cols>
    <col min="1" max="1" width="6.5" style="14" customWidth="1"/>
    <col min="2" max="3" width="17" style="1" customWidth="1"/>
    <col min="4" max="4" width="17" style="10" customWidth="1"/>
    <col min="5" max="6" width="17" style="40" customWidth="1"/>
    <col min="7" max="7" width="17" style="14" customWidth="1"/>
    <col min="8" max="8" width="17" style="1" customWidth="1"/>
    <col min="9" max="9" width="7.5" style="10" customWidth="1"/>
    <col min="10" max="10" width="16.296875" style="2" customWidth="1"/>
    <col min="11" max="11" width="17.8984375" style="16" customWidth="1"/>
    <col min="12" max="12" width="15.3984375" style="15" customWidth="1"/>
    <col min="13" max="13" width="7.5" style="1" customWidth="1"/>
    <col min="14" max="14" width="7.59765625" style="1" customWidth="1"/>
    <col min="15" max="15" width="11" style="1" customWidth="1"/>
    <col min="16" max="16" width="9.8984375" style="1" customWidth="1"/>
    <col min="17" max="17" width="15.5" style="1" customWidth="1"/>
    <col min="18" max="18" width="14.8984375" style="1" customWidth="1"/>
    <col min="19" max="19" width="11.8984375" style="1" customWidth="1"/>
    <col min="20" max="20" width="5.8984375" style="1" customWidth="1"/>
    <col min="21" max="22" width="6.8984375" style="1" customWidth="1"/>
    <col min="23" max="23" width="5.59765625" style="1" customWidth="1"/>
    <col min="24" max="24" width="7.69921875" style="1" customWidth="1"/>
    <col min="25" max="16384" width="8.69921875" style="1"/>
  </cols>
  <sheetData>
    <row r="1" spans="1:23" ht="15.75" customHeight="1" x14ac:dyDescent="0.3">
      <c r="B1" s="330"/>
      <c r="C1" s="330"/>
      <c r="D1" s="330"/>
      <c r="E1" s="330"/>
      <c r="F1" s="121"/>
      <c r="M1" s="9"/>
      <c r="O1" s="6"/>
      <c r="R1" s="19"/>
      <c r="T1" s="11"/>
    </row>
    <row r="2" spans="1:23" ht="17.25" customHeight="1" x14ac:dyDescent="0.4">
      <c r="C2" s="329" t="s">
        <v>1</v>
      </c>
      <c r="D2" s="329"/>
      <c r="E2" s="329"/>
      <c r="F2" s="329"/>
      <c r="G2" s="329"/>
      <c r="N2" s="6"/>
      <c r="P2" s="21"/>
      <c r="T2" s="2"/>
      <c r="V2" s="8"/>
    </row>
    <row r="3" spans="1:23" ht="19.5" customHeight="1" thickBot="1" x14ac:dyDescent="0.3">
      <c r="C3" s="14"/>
      <c r="D3" s="1"/>
      <c r="E3" s="1"/>
      <c r="F3" s="10"/>
      <c r="G3" s="40"/>
      <c r="M3" s="52"/>
      <c r="N3" s="52"/>
      <c r="P3" s="22"/>
      <c r="Q3" s="23"/>
      <c r="R3" s="25"/>
      <c r="S3" s="35"/>
      <c r="U3" s="27"/>
      <c r="V3" s="27"/>
      <c r="W3" s="30"/>
    </row>
    <row r="4" spans="1:23" ht="43.5" customHeight="1" x14ac:dyDescent="0.2">
      <c r="A4" s="42"/>
      <c r="B4" s="360" t="s">
        <v>239</v>
      </c>
      <c r="C4" s="361"/>
      <c r="D4" s="361"/>
      <c r="E4" s="361"/>
      <c r="F4" s="361"/>
      <c r="G4" s="361"/>
      <c r="H4" s="362"/>
      <c r="I4" s="1"/>
      <c r="J4" s="217"/>
      <c r="K4" s="218"/>
      <c r="L4" s="1"/>
    </row>
    <row r="5" spans="1:23" ht="21.75" customHeight="1" thickBot="1" x14ac:dyDescent="0.25">
      <c r="A5" s="1"/>
      <c r="B5" s="363"/>
      <c r="C5" s="364"/>
      <c r="D5" s="364"/>
      <c r="E5" s="364"/>
      <c r="F5" s="364"/>
      <c r="G5" s="364"/>
      <c r="H5" s="365"/>
      <c r="I5" s="1"/>
      <c r="J5" s="219"/>
      <c r="K5" s="218"/>
      <c r="L5" s="1"/>
    </row>
    <row r="6" spans="1:23" ht="21.75" customHeight="1" thickBot="1" x14ac:dyDescent="0.3">
      <c r="D6" s="1"/>
      <c r="E6" s="1"/>
      <c r="F6" s="1"/>
      <c r="G6" s="1"/>
      <c r="H6" s="2"/>
      <c r="I6" s="16"/>
      <c r="J6" s="220"/>
      <c r="K6" s="218"/>
      <c r="L6" s="1"/>
    </row>
    <row r="7" spans="1:23" ht="36.6" customHeight="1" thickTop="1" thickBot="1" x14ac:dyDescent="0.25">
      <c r="B7" s="138" t="s">
        <v>140</v>
      </c>
      <c r="C7" s="127" t="s">
        <v>274</v>
      </c>
      <c r="D7" s="127" t="s">
        <v>234</v>
      </c>
      <c r="E7" s="127" t="s">
        <v>240</v>
      </c>
      <c r="F7" s="127" t="s">
        <v>157</v>
      </c>
      <c r="G7" s="127" t="s">
        <v>152</v>
      </c>
      <c r="H7" s="129" t="s">
        <v>141</v>
      </c>
      <c r="I7" s="1"/>
      <c r="J7" s="161" t="s">
        <v>206</v>
      </c>
      <c r="K7" s="159" t="s">
        <v>207</v>
      </c>
      <c r="L7" s="222" t="s">
        <v>247</v>
      </c>
    </row>
    <row r="8" spans="1:23" ht="24" customHeight="1" thickTop="1" thickBot="1" x14ac:dyDescent="0.25">
      <c r="B8" s="142">
        <v>45214</v>
      </c>
      <c r="C8" s="139"/>
      <c r="D8" s="139"/>
      <c r="E8" s="139"/>
      <c r="F8" s="139"/>
      <c r="G8" s="139"/>
      <c r="H8" s="148" t="s">
        <v>205</v>
      </c>
      <c r="I8" s="1"/>
      <c r="J8" s="162">
        <f>COUNTIF(H8:H116,"לא הושלם")</f>
        <v>5</v>
      </c>
      <c r="K8" s="160">
        <f>COUNTIF(H8:H116,"הושלם")</f>
        <v>3</v>
      </c>
      <c r="L8" s="221">
        <f>J8+K8</f>
        <v>8</v>
      </c>
    </row>
    <row r="9" spans="1:23" ht="15" thickTop="1" thickBot="1" x14ac:dyDescent="0.3">
      <c r="B9" s="142">
        <v>45215</v>
      </c>
      <c r="C9" s="139"/>
      <c r="D9" s="139"/>
      <c r="E9" s="139"/>
      <c r="F9" s="139"/>
      <c r="G9" s="139"/>
      <c r="H9" s="148" t="s">
        <v>205</v>
      </c>
      <c r="I9" s="1"/>
      <c r="J9" s="15"/>
      <c r="K9" s="1"/>
      <c r="L9" s="1"/>
    </row>
    <row r="10" spans="1:23" ht="15" thickTop="1" thickBot="1" x14ac:dyDescent="0.25">
      <c r="B10" s="142">
        <v>45215</v>
      </c>
      <c r="C10" s="139"/>
      <c r="D10" s="139"/>
      <c r="E10" s="139"/>
      <c r="F10" s="139"/>
      <c r="G10" s="139"/>
      <c r="H10" s="148" t="s">
        <v>204</v>
      </c>
      <c r="I10" s="1"/>
      <c r="J10" s="168" t="s">
        <v>146</v>
      </c>
      <c r="K10" s="180">
        <f>K8/SUM(J8:K8)</f>
        <v>0.375</v>
      </c>
      <c r="L10" s="1"/>
    </row>
    <row r="11" spans="1:23" ht="15" thickTop="1" thickBot="1" x14ac:dyDescent="0.3">
      <c r="B11" s="142">
        <v>45216</v>
      </c>
      <c r="C11" s="139"/>
      <c r="D11" s="139"/>
      <c r="E11" s="139"/>
      <c r="F11" s="139"/>
      <c r="G11" s="139"/>
      <c r="H11" s="148" t="s">
        <v>204</v>
      </c>
      <c r="I11" s="1"/>
      <c r="J11" s="1"/>
      <c r="K11" s="1"/>
      <c r="L11" s="1"/>
      <c r="M11" s="15"/>
    </row>
    <row r="12" spans="1:23" ht="15" thickTop="1" thickBot="1" x14ac:dyDescent="0.3">
      <c r="B12" s="142">
        <v>45217</v>
      </c>
      <c r="C12" s="139"/>
      <c r="D12" s="139"/>
      <c r="E12" s="139"/>
      <c r="F12" s="139"/>
      <c r="G12" s="139"/>
      <c r="H12" s="148" t="s">
        <v>204</v>
      </c>
      <c r="I12" s="1"/>
      <c r="J12" s="153"/>
      <c r="K12" s="153"/>
      <c r="L12" s="208"/>
      <c r="M12" s="15"/>
    </row>
    <row r="13" spans="1:23" ht="15" thickTop="1" thickBot="1" x14ac:dyDescent="0.3">
      <c r="B13" s="142">
        <v>45218</v>
      </c>
      <c r="C13" s="139"/>
      <c r="D13" s="139"/>
      <c r="E13" s="139"/>
      <c r="F13" s="139"/>
      <c r="G13" s="139"/>
      <c r="H13" s="148" t="s">
        <v>205</v>
      </c>
      <c r="I13" s="1"/>
      <c r="J13" s="153"/>
      <c r="K13" s="153"/>
      <c r="L13" s="208"/>
      <c r="M13" s="15"/>
    </row>
    <row r="14" spans="1:23" ht="15" thickTop="1" thickBot="1" x14ac:dyDescent="0.3">
      <c r="B14" s="142">
        <v>45219</v>
      </c>
      <c r="C14" s="139"/>
      <c r="D14" s="139"/>
      <c r="E14" s="139"/>
      <c r="F14" s="139"/>
      <c r="G14" s="139"/>
      <c r="H14" s="148" t="s">
        <v>204</v>
      </c>
      <c r="I14" s="1"/>
      <c r="J14" s="153"/>
      <c r="K14" s="153"/>
      <c r="L14" s="208"/>
      <c r="M14" s="15"/>
    </row>
    <row r="15" spans="1:23" ht="15" thickTop="1" thickBot="1" x14ac:dyDescent="0.3">
      <c r="B15" s="142">
        <v>45220</v>
      </c>
      <c r="C15" s="139"/>
      <c r="D15" s="139"/>
      <c r="E15" s="139"/>
      <c r="F15" s="139"/>
      <c r="G15" s="139"/>
      <c r="H15" s="149" t="s">
        <v>204</v>
      </c>
      <c r="I15" s="1"/>
      <c r="J15" s="153"/>
      <c r="K15" s="153"/>
      <c r="L15" s="208"/>
      <c r="M15" s="15"/>
    </row>
    <row r="16" spans="1:23" ht="15" thickTop="1" thickBot="1" x14ac:dyDescent="0.3">
      <c r="B16" s="142">
        <v>45221</v>
      </c>
      <c r="C16" s="139"/>
      <c r="D16" s="139"/>
      <c r="E16" s="139"/>
      <c r="F16" s="139"/>
      <c r="G16" s="139"/>
      <c r="H16" s="149"/>
      <c r="I16" s="2"/>
      <c r="J16" s="1"/>
      <c r="K16" s="1"/>
      <c r="L16" s="208"/>
      <c r="M16" s="15"/>
    </row>
    <row r="17" spans="2:13" ht="15" thickTop="1" thickBot="1" x14ac:dyDescent="0.3">
      <c r="B17" s="142">
        <v>45222</v>
      </c>
      <c r="C17" s="139"/>
      <c r="D17" s="139"/>
      <c r="E17" s="139"/>
      <c r="F17" s="139"/>
      <c r="G17" s="139"/>
      <c r="H17" s="149"/>
      <c r="I17" s="2"/>
      <c r="J17" s="1"/>
      <c r="K17" s="1"/>
      <c r="L17" s="208"/>
      <c r="M17" s="15"/>
    </row>
    <row r="18" spans="2:13" ht="15" thickTop="1" thickBot="1" x14ac:dyDescent="0.3">
      <c r="B18" s="142">
        <v>45223</v>
      </c>
      <c r="C18" s="139"/>
      <c r="D18" s="139"/>
      <c r="E18" s="139"/>
      <c r="F18" s="139"/>
      <c r="G18" s="139"/>
      <c r="H18" s="149"/>
      <c r="I18" s="2"/>
      <c r="J18" s="1"/>
      <c r="K18" s="1"/>
      <c r="L18" s="208"/>
      <c r="M18" s="15"/>
    </row>
    <row r="19" spans="2:13" ht="15" thickTop="1" thickBot="1" x14ac:dyDescent="0.3">
      <c r="B19" s="142">
        <v>45224</v>
      </c>
      <c r="C19" s="139"/>
      <c r="D19" s="139"/>
      <c r="E19" s="139"/>
      <c r="F19" s="139"/>
      <c r="G19" s="139"/>
      <c r="H19" s="149"/>
      <c r="I19" s="2"/>
      <c r="J19" s="1"/>
      <c r="K19" s="1"/>
      <c r="L19" s="16"/>
      <c r="M19" s="15"/>
    </row>
    <row r="20" spans="2:13" ht="15" thickTop="1" thickBot="1" x14ac:dyDescent="0.3">
      <c r="B20" s="142">
        <v>45225</v>
      </c>
      <c r="C20" s="139"/>
      <c r="D20" s="139"/>
      <c r="E20" s="139"/>
      <c r="F20" s="139"/>
      <c r="G20" s="139"/>
      <c r="H20" s="149"/>
      <c r="I20" s="2"/>
      <c r="J20" s="1"/>
      <c r="K20" s="1"/>
      <c r="L20" s="16"/>
      <c r="M20" s="15"/>
    </row>
    <row r="21" spans="2:13" ht="15" thickTop="1" thickBot="1" x14ac:dyDescent="0.3">
      <c r="B21" s="142">
        <v>45226</v>
      </c>
      <c r="C21" s="139"/>
      <c r="D21" s="139"/>
      <c r="E21" s="139"/>
      <c r="F21" s="139"/>
      <c r="G21" s="139"/>
      <c r="H21" s="149"/>
      <c r="I21" s="2"/>
      <c r="J21" s="1"/>
      <c r="K21" s="1"/>
      <c r="L21" s="16"/>
      <c r="M21" s="15"/>
    </row>
    <row r="22" spans="2:13" ht="15" thickTop="1" thickBot="1" x14ac:dyDescent="0.3">
      <c r="B22" s="142">
        <v>45227</v>
      </c>
      <c r="C22" s="139"/>
      <c r="D22" s="139"/>
      <c r="E22" s="139"/>
      <c r="F22" s="139"/>
      <c r="G22" s="139"/>
      <c r="H22" s="149"/>
      <c r="I22" s="2"/>
      <c r="J22" s="1"/>
      <c r="K22" s="1"/>
      <c r="L22" s="16"/>
      <c r="M22" s="15"/>
    </row>
    <row r="23" spans="2:13" ht="15" thickTop="1" thickBot="1" x14ac:dyDescent="0.3">
      <c r="B23" s="142">
        <v>45228</v>
      </c>
      <c r="C23" s="139"/>
      <c r="D23" s="139"/>
      <c r="E23" s="139"/>
      <c r="F23" s="139"/>
      <c r="G23" s="139"/>
      <c r="H23" s="149"/>
      <c r="I23" s="2"/>
      <c r="J23" s="1"/>
      <c r="K23" s="1"/>
      <c r="L23" s="16"/>
      <c r="M23" s="15"/>
    </row>
    <row r="24" spans="2:13" ht="15" thickTop="1" thickBot="1" x14ac:dyDescent="0.3">
      <c r="B24" s="142">
        <v>45229</v>
      </c>
      <c r="C24" s="139"/>
      <c r="D24" s="139"/>
      <c r="E24" s="139"/>
      <c r="F24" s="139"/>
      <c r="G24" s="139"/>
      <c r="H24" s="149"/>
      <c r="I24" s="2"/>
      <c r="J24" s="1"/>
      <c r="K24" s="1"/>
      <c r="L24" s="16"/>
      <c r="M24" s="15"/>
    </row>
    <row r="25" spans="2:13" ht="15" thickTop="1" thickBot="1" x14ac:dyDescent="0.3">
      <c r="B25" s="142">
        <v>45230</v>
      </c>
      <c r="C25" s="139"/>
      <c r="D25" s="139"/>
      <c r="E25" s="139"/>
      <c r="F25" s="139"/>
      <c r="G25" s="139"/>
      <c r="H25" s="149"/>
      <c r="I25" s="2"/>
      <c r="J25" s="1"/>
      <c r="K25" s="1"/>
      <c r="L25" s="16"/>
      <c r="M25" s="15"/>
    </row>
    <row r="26" spans="2:13" ht="15" thickTop="1" thickBot="1" x14ac:dyDescent="0.3">
      <c r="B26" s="142">
        <v>45231</v>
      </c>
      <c r="C26" s="139"/>
      <c r="D26" s="139"/>
      <c r="E26" s="139"/>
      <c r="F26" s="139"/>
      <c r="G26" s="139"/>
      <c r="H26" s="149"/>
      <c r="I26" s="2"/>
      <c r="J26" s="1"/>
      <c r="K26" s="1"/>
      <c r="L26" s="16"/>
      <c r="M26" s="15"/>
    </row>
    <row r="27" spans="2:13" ht="15" thickTop="1" thickBot="1" x14ac:dyDescent="0.3">
      <c r="B27" s="142">
        <v>45232</v>
      </c>
      <c r="C27" s="139"/>
      <c r="D27" s="139"/>
      <c r="E27" s="139"/>
      <c r="F27" s="139"/>
      <c r="G27" s="139"/>
      <c r="H27" s="149"/>
      <c r="I27" s="2"/>
      <c r="J27" s="1"/>
      <c r="K27" s="1"/>
      <c r="L27" s="16"/>
      <c r="M27" s="15"/>
    </row>
    <row r="28" spans="2:13" ht="15" thickTop="1" thickBot="1" x14ac:dyDescent="0.3">
      <c r="B28" s="142">
        <v>45233</v>
      </c>
      <c r="C28" s="139"/>
      <c r="D28" s="139"/>
      <c r="E28" s="139"/>
      <c r="F28" s="139"/>
      <c r="G28" s="139"/>
      <c r="H28" s="149"/>
      <c r="I28" s="2"/>
      <c r="J28" s="1"/>
      <c r="K28" s="1"/>
      <c r="L28" s="16"/>
      <c r="M28" s="15"/>
    </row>
    <row r="29" spans="2:13" ht="15" thickTop="1" thickBot="1" x14ac:dyDescent="0.3">
      <c r="B29" s="142">
        <v>45234</v>
      </c>
      <c r="C29" s="139"/>
      <c r="D29" s="139"/>
      <c r="E29" s="139"/>
      <c r="F29" s="139"/>
      <c r="G29" s="139"/>
      <c r="H29" s="149"/>
      <c r="I29" s="2"/>
      <c r="J29" s="1"/>
      <c r="K29" s="1"/>
      <c r="L29" s="16"/>
      <c r="M29" s="15"/>
    </row>
    <row r="30" spans="2:13" ht="15" thickTop="1" thickBot="1" x14ac:dyDescent="0.3">
      <c r="B30" s="142">
        <v>45235</v>
      </c>
      <c r="C30" s="139"/>
      <c r="D30" s="139"/>
      <c r="E30" s="139"/>
      <c r="F30" s="139"/>
      <c r="G30" s="139"/>
      <c r="H30" s="149"/>
      <c r="I30" s="2"/>
      <c r="J30" s="1"/>
      <c r="K30" s="1"/>
      <c r="L30" s="16"/>
      <c r="M30" s="15"/>
    </row>
    <row r="31" spans="2:13" ht="15" thickTop="1" thickBot="1" x14ac:dyDescent="0.3">
      <c r="B31" s="142">
        <v>45236</v>
      </c>
      <c r="C31" s="139"/>
      <c r="D31" s="139"/>
      <c r="E31" s="139"/>
      <c r="F31" s="139"/>
      <c r="G31" s="139"/>
      <c r="H31" s="149"/>
      <c r="I31" s="2"/>
      <c r="J31" s="1"/>
      <c r="K31" s="1"/>
      <c r="L31" s="16"/>
      <c r="M31" s="15"/>
    </row>
    <row r="32" spans="2:13" ht="15" thickTop="1" thickBot="1" x14ac:dyDescent="0.3">
      <c r="B32" s="142">
        <v>45237</v>
      </c>
      <c r="C32" s="139"/>
      <c r="D32" s="139"/>
      <c r="E32" s="139"/>
      <c r="F32" s="139"/>
      <c r="G32" s="139"/>
      <c r="H32" s="149"/>
      <c r="I32" s="2"/>
      <c r="J32" s="1"/>
      <c r="K32" s="1"/>
      <c r="L32" s="16"/>
      <c r="M32" s="15"/>
    </row>
    <row r="33" spans="2:13" ht="15" thickTop="1" thickBot="1" x14ac:dyDescent="0.3">
      <c r="B33" s="142">
        <v>45238</v>
      </c>
      <c r="C33" s="139"/>
      <c r="D33" s="139"/>
      <c r="E33" s="139"/>
      <c r="F33" s="139"/>
      <c r="G33" s="139"/>
      <c r="H33" s="149"/>
      <c r="I33" s="2"/>
      <c r="J33" s="1"/>
      <c r="K33" s="1"/>
      <c r="L33" s="16"/>
      <c r="M33" s="15"/>
    </row>
    <row r="34" spans="2:13" ht="15" thickTop="1" thickBot="1" x14ac:dyDescent="0.3">
      <c r="B34" s="142">
        <v>45239</v>
      </c>
      <c r="C34" s="139"/>
      <c r="D34" s="139"/>
      <c r="E34" s="139"/>
      <c r="F34" s="139"/>
      <c r="G34" s="139"/>
      <c r="H34" s="149"/>
      <c r="I34" s="2"/>
      <c r="J34" s="1"/>
      <c r="K34" s="1"/>
      <c r="L34" s="16"/>
      <c r="M34" s="15"/>
    </row>
    <row r="35" spans="2:13" ht="15" thickTop="1" thickBot="1" x14ac:dyDescent="0.3">
      <c r="B35" s="142">
        <v>45240</v>
      </c>
      <c r="C35" s="139"/>
      <c r="D35" s="139"/>
      <c r="E35" s="139"/>
      <c r="F35" s="139"/>
      <c r="G35" s="139"/>
      <c r="H35" s="149"/>
      <c r="I35" s="2"/>
      <c r="J35" s="1"/>
      <c r="K35" s="1"/>
      <c r="L35" s="16"/>
      <c r="M35" s="15"/>
    </row>
    <row r="36" spans="2:13" ht="15" thickTop="1" thickBot="1" x14ac:dyDescent="0.3">
      <c r="B36" s="142">
        <v>45241</v>
      </c>
      <c r="C36" s="139"/>
      <c r="D36" s="139"/>
      <c r="E36" s="139"/>
      <c r="F36" s="139"/>
      <c r="G36" s="139"/>
      <c r="H36" s="149"/>
      <c r="I36" s="2"/>
      <c r="J36" s="1"/>
      <c r="K36" s="1"/>
      <c r="L36" s="16"/>
      <c r="M36" s="15"/>
    </row>
    <row r="37" spans="2:13" ht="15" thickTop="1" thickBot="1" x14ac:dyDescent="0.3">
      <c r="B37" s="142">
        <v>45242</v>
      </c>
      <c r="C37" s="139"/>
      <c r="D37" s="139"/>
      <c r="E37" s="139"/>
      <c r="F37" s="139"/>
      <c r="G37" s="139"/>
      <c r="H37" s="149"/>
      <c r="I37" s="2"/>
      <c r="J37" s="1"/>
      <c r="K37" s="1"/>
      <c r="L37" s="16"/>
      <c r="M37" s="15"/>
    </row>
    <row r="38" spans="2:13" ht="15" thickTop="1" thickBot="1" x14ac:dyDescent="0.3">
      <c r="B38" s="142">
        <v>45243</v>
      </c>
      <c r="C38" s="139"/>
      <c r="D38" s="139"/>
      <c r="E38" s="139"/>
      <c r="F38" s="139"/>
      <c r="G38" s="139"/>
      <c r="H38" s="149"/>
      <c r="I38" s="2"/>
      <c r="J38" s="1"/>
      <c r="K38" s="1"/>
      <c r="L38" s="16"/>
      <c r="M38" s="15"/>
    </row>
    <row r="39" spans="2:13" ht="15" thickTop="1" thickBot="1" x14ac:dyDescent="0.3">
      <c r="B39" s="142">
        <v>45244</v>
      </c>
      <c r="C39" s="139"/>
      <c r="D39" s="139"/>
      <c r="E39" s="139"/>
      <c r="F39" s="139"/>
      <c r="G39" s="139"/>
      <c r="H39" s="149"/>
      <c r="I39" s="2"/>
      <c r="J39" s="1"/>
      <c r="K39" s="1"/>
      <c r="L39" s="16"/>
      <c r="M39" s="15"/>
    </row>
    <row r="40" spans="2:13" ht="15" thickTop="1" thickBot="1" x14ac:dyDescent="0.3">
      <c r="B40" s="142">
        <v>45245</v>
      </c>
      <c r="C40" s="139"/>
      <c r="D40" s="139"/>
      <c r="E40" s="139"/>
      <c r="F40" s="139"/>
      <c r="G40" s="139"/>
      <c r="H40" s="149"/>
      <c r="I40" s="2"/>
      <c r="J40" s="1"/>
      <c r="K40" s="1"/>
      <c r="L40" s="16"/>
      <c r="M40" s="15"/>
    </row>
    <row r="41" spans="2:13" ht="15" thickTop="1" thickBot="1" x14ac:dyDescent="0.3">
      <c r="B41" s="142">
        <v>45246</v>
      </c>
      <c r="C41" s="139"/>
      <c r="D41" s="139"/>
      <c r="E41" s="139"/>
      <c r="F41" s="139"/>
      <c r="G41" s="139"/>
      <c r="H41" s="149"/>
      <c r="I41" s="2"/>
      <c r="J41" s="1"/>
      <c r="K41" s="1"/>
      <c r="L41" s="16"/>
      <c r="M41" s="15"/>
    </row>
    <row r="42" spans="2:13" ht="15" thickTop="1" thickBot="1" x14ac:dyDescent="0.3">
      <c r="B42" s="142">
        <v>45247</v>
      </c>
      <c r="C42" s="139"/>
      <c r="D42" s="139"/>
      <c r="E42" s="139"/>
      <c r="F42" s="139"/>
      <c r="G42" s="139"/>
      <c r="H42" s="149"/>
      <c r="I42" s="2"/>
      <c r="J42" s="1"/>
      <c r="K42" s="1"/>
      <c r="L42" s="16"/>
      <c r="M42" s="15"/>
    </row>
    <row r="43" spans="2:13" ht="15" thickTop="1" thickBot="1" x14ac:dyDescent="0.3">
      <c r="B43" s="142">
        <v>45248</v>
      </c>
      <c r="C43" s="139"/>
      <c r="D43" s="139"/>
      <c r="E43" s="139"/>
      <c r="F43" s="139"/>
      <c r="G43" s="139"/>
      <c r="H43" s="149"/>
      <c r="I43" s="2"/>
      <c r="J43" s="1"/>
      <c r="K43" s="1"/>
      <c r="L43" s="16"/>
      <c r="M43" s="15"/>
    </row>
    <row r="44" spans="2:13" ht="15" thickTop="1" thickBot="1" x14ac:dyDescent="0.3">
      <c r="B44" s="142">
        <v>45249</v>
      </c>
      <c r="C44" s="139"/>
      <c r="D44" s="139"/>
      <c r="E44" s="139"/>
      <c r="F44" s="139"/>
      <c r="G44" s="139"/>
      <c r="H44" s="149"/>
      <c r="I44" s="2"/>
      <c r="J44" s="1"/>
      <c r="K44" s="1"/>
      <c r="L44" s="16"/>
      <c r="M44" s="15"/>
    </row>
    <row r="45" spans="2:13" ht="15" thickTop="1" thickBot="1" x14ac:dyDescent="0.3">
      <c r="B45" s="142">
        <v>45250</v>
      </c>
      <c r="C45" s="139"/>
      <c r="D45" s="139"/>
      <c r="E45" s="139"/>
      <c r="F45" s="139"/>
      <c r="G45" s="139"/>
      <c r="H45" s="149"/>
      <c r="I45" s="2"/>
      <c r="J45" s="1"/>
      <c r="K45" s="1"/>
      <c r="L45" s="16"/>
      <c r="M45" s="15"/>
    </row>
    <row r="46" spans="2:13" ht="15" thickTop="1" thickBot="1" x14ac:dyDescent="0.3">
      <c r="B46" s="142">
        <v>45251</v>
      </c>
      <c r="C46" s="139"/>
      <c r="D46" s="139"/>
      <c r="E46" s="139"/>
      <c r="F46" s="139"/>
      <c r="G46" s="139"/>
      <c r="H46" s="149"/>
      <c r="I46" s="2"/>
      <c r="J46" s="1"/>
      <c r="K46" s="1"/>
      <c r="L46" s="16"/>
      <c r="M46" s="15"/>
    </row>
    <row r="47" spans="2:13" ht="15" thickTop="1" thickBot="1" x14ac:dyDescent="0.3">
      <c r="B47" s="142">
        <v>45252</v>
      </c>
      <c r="C47" s="139"/>
      <c r="D47" s="139"/>
      <c r="E47" s="139"/>
      <c r="F47" s="139"/>
      <c r="G47" s="139"/>
      <c r="H47" s="149"/>
      <c r="I47" s="2"/>
      <c r="J47" s="1"/>
      <c r="K47" s="1"/>
      <c r="L47" s="16"/>
      <c r="M47" s="15"/>
    </row>
    <row r="48" spans="2:13" ht="15" thickTop="1" thickBot="1" x14ac:dyDescent="0.3">
      <c r="B48" s="142">
        <v>45253</v>
      </c>
      <c r="C48" s="139"/>
      <c r="D48" s="139"/>
      <c r="E48" s="139"/>
      <c r="F48" s="139"/>
      <c r="G48" s="139"/>
      <c r="H48" s="149"/>
      <c r="I48" s="2"/>
      <c r="J48" s="1"/>
      <c r="K48" s="1"/>
      <c r="L48" s="16"/>
      <c r="M48" s="15"/>
    </row>
    <row r="49" spans="2:13" ht="15" thickTop="1" thickBot="1" x14ac:dyDescent="0.3">
      <c r="B49" s="142">
        <v>45254</v>
      </c>
      <c r="C49" s="139"/>
      <c r="D49" s="139"/>
      <c r="E49" s="139"/>
      <c r="F49" s="139"/>
      <c r="G49" s="139"/>
      <c r="H49" s="149"/>
      <c r="I49" s="2"/>
      <c r="J49" s="1"/>
      <c r="K49" s="1"/>
      <c r="L49" s="16"/>
      <c r="M49" s="15"/>
    </row>
    <row r="50" spans="2:13" ht="15" thickTop="1" thickBot="1" x14ac:dyDescent="0.3">
      <c r="B50" s="142">
        <v>45255</v>
      </c>
      <c r="C50" s="139"/>
      <c r="D50" s="139"/>
      <c r="E50" s="139"/>
      <c r="F50" s="139"/>
      <c r="G50" s="139"/>
      <c r="H50" s="149"/>
      <c r="I50" s="2"/>
      <c r="J50" s="1"/>
      <c r="K50" s="1"/>
      <c r="L50" s="16"/>
      <c r="M50" s="15"/>
    </row>
    <row r="51" spans="2:13" ht="15" thickTop="1" thickBot="1" x14ac:dyDescent="0.3">
      <c r="B51" s="142">
        <v>45256</v>
      </c>
      <c r="C51" s="139"/>
      <c r="D51" s="139"/>
      <c r="E51" s="139"/>
      <c r="F51" s="139"/>
      <c r="G51" s="139"/>
      <c r="H51" s="149"/>
      <c r="I51" s="2"/>
      <c r="J51" s="1"/>
      <c r="K51" s="1"/>
      <c r="L51" s="16"/>
      <c r="M51" s="15"/>
    </row>
    <row r="52" spans="2:13" ht="15" thickTop="1" thickBot="1" x14ac:dyDescent="0.3">
      <c r="B52" s="142">
        <v>45257</v>
      </c>
      <c r="C52" s="139"/>
      <c r="D52" s="139"/>
      <c r="E52" s="139"/>
      <c r="F52" s="139"/>
      <c r="G52" s="139"/>
      <c r="H52" s="149"/>
      <c r="I52" s="2"/>
      <c r="J52" s="1"/>
      <c r="K52" s="1"/>
      <c r="L52" s="16"/>
      <c r="M52" s="15"/>
    </row>
    <row r="53" spans="2:13" ht="15" thickTop="1" thickBot="1" x14ac:dyDescent="0.3">
      <c r="B53" s="142">
        <v>45258</v>
      </c>
      <c r="C53" s="139"/>
      <c r="D53" s="139"/>
      <c r="E53" s="139"/>
      <c r="F53" s="139"/>
      <c r="G53" s="139"/>
      <c r="H53" s="149"/>
      <c r="I53" s="2"/>
      <c r="J53" s="1"/>
      <c r="K53" s="1"/>
      <c r="L53" s="16"/>
      <c r="M53" s="15"/>
    </row>
    <row r="54" spans="2:13" ht="15" thickTop="1" thickBot="1" x14ac:dyDescent="0.3">
      <c r="B54" s="142">
        <v>45259</v>
      </c>
      <c r="C54" s="139"/>
      <c r="D54" s="139"/>
      <c r="E54" s="139"/>
      <c r="F54" s="139"/>
      <c r="G54" s="139"/>
      <c r="H54" s="149"/>
      <c r="I54" s="2"/>
      <c r="J54" s="1"/>
      <c r="K54" s="1"/>
      <c r="L54" s="16"/>
      <c r="M54" s="15"/>
    </row>
    <row r="55" spans="2:13" ht="15" thickTop="1" thickBot="1" x14ac:dyDescent="0.3">
      <c r="B55" s="142">
        <v>45260</v>
      </c>
      <c r="C55" s="139"/>
      <c r="D55" s="139"/>
      <c r="E55" s="139"/>
      <c r="F55" s="139"/>
      <c r="G55" s="139"/>
      <c r="H55" s="149"/>
      <c r="I55" s="2"/>
      <c r="J55" s="1"/>
      <c r="K55" s="1"/>
      <c r="L55" s="16"/>
      <c r="M55" s="15"/>
    </row>
    <row r="56" spans="2:13" ht="15" thickTop="1" thickBot="1" x14ac:dyDescent="0.3">
      <c r="B56" s="142">
        <v>45261</v>
      </c>
      <c r="C56" s="139"/>
      <c r="D56" s="139"/>
      <c r="E56" s="139"/>
      <c r="F56" s="139"/>
      <c r="G56" s="139"/>
      <c r="H56" s="149"/>
      <c r="I56" s="2"/>
      <c r="J56" s="1"/>
      <c r="K56" s="1"/>
      <c r="L56" s="16"/>
      <c r="M56" s="15"/>
    </row>
    <row r="57" spans="2:13" ht="15" thickTop="1" thickBot="1" x14ac:dyDescent="0.3">
      <c r="B57" s="142">
        <v>45262</v>
      </c>
      <c r="C57" s="139"/>
      <c r="D57" s="139"/>
      <c r="E57" s="139"/>
      <c r="F57" s="139"/>
      <c r="G57" s="139"/>
      <c r="H57" s="149"/>
      <c r="I57" s="2"/>
      <c r="J57" s="1"/>
      <c r="K57" s="1"/>
      <c r="L57" s="16"/>
      <c r="M57" s="15"/>
    </row>
    <row r="58" spans="2:13" ht="15" thickTop="1" thickBot="1" x14ac:dyDescent="0.3">
      <c r="B58" s="142">
        <v>45263</v>
      </c>
      <c r="C58" s="139"/>
      <c r="D58" s="139"/>
      <c r="E58" s="139"/>
      <c r="F58" s="139"/>
      <c r="G58" s="139"/>
      <c r="H58" s="149"/>
      <c r="I58" s="2"/>
      <c r="J58" s="1"/>
      <c r="K58" s="1"/>
      <c r="L58" s="16"/>
      <c r="M58" s="15"/>
    </row>
    <row r="59" spans="2:13" ht="15" thickTop="1" thickBot="1" x14ac:dyDescent="0.3">
      <c r="B59" s="142">
        <v>45264</v>
      </c>
      <c r="C59" s="139"/>
      <c r="D59" s="139"/>
      <c r="E59" s="139"/>
      <c r="F59" s="139"/>
      <c r="G59" s="139"/>
      <c r="H59" s="149"/>
      <c r="I59" s="2"/>
      <c r="J59" s="1"/>
      <c r="K59" s="1"/>
      <c r="L59" s="16"/>
      <c r="M59" s="15"/>
    </row>
    <row r="60" spans="2:13" ht="15" thickTop="1" thickBot="1" x14ac:dyDescent="0.3">
      <c r="B60" s="142">
        <v>45265</v>
      </c>
      <c r="C60" s="139"/>
      <c r="D60" s="139"/>
      <c r="E60" s="139"/>
      <c r="F60" s="139"/>
      <c r="G60" s="139"/>
      <c r="H60" s="149"/>
      <c r="I60" s="2"/>
      <c r="J60" s="1"/>
      <c r="K60" s="1"/>
      <c r="L60" s="16"/>
      <c r="M60" s="15"/>
    </row>
    <row r="61" spans="2:13" ht="15" thickTop="1" thickBot="1" x14ac:dyDescent="0.3">
      <c r="B61" s="142">
        <v>45266</v>
      </c>
      <c r="C61" s="139"/>
      <c r="D61" s="139"/>
      <c r="E61" s="139"/>
      <c r="F61" s="139"/>
      <c r="G61" s="139"/>
      <c r="H61" s="149"/>
      <c r="I61" s="2"/>
      <c r="J61" s="1"/>
      <c r="K61" s="1"/>
      <c r="L61" s="16"/>
      <c r="M61" s="15"/>
    </row>
    <row r="62" spans="2:13" ht="15" thickTop="1" thickBot="1" x14ac:dyDescent="0.3">
      <c r="B62" s="142">
        <v>45267</v>
      </c>
      <c r="C62" s="139"/>
      <c r="D62" s="139"/>
      <c r="E62" s="139"/>
      <c r="F62" s="139"/>
      <c r="G62" s="139"/>
      <c r="H62" s="149"/>
      <c r="I62" s="2"/>
      <c r="J62" s="1"/>
      <c r="K62" s="1"/>
      <c r="L62" s="16"/>
      <c r="M62" s="15"/>
    </row>
    <row r="63" spans="2:13" ht="15" thickTop="1" thickBot="1" x14ac:dyDescent="0.3">
      <c r="B63" s="142">
        <v>45268</v>
      </c>
      <c r="C63" s="139"/>
      <c r="D63" s="139"/>
      <c r="E63" s="139"/>
      <c r="F63" s="139"/>
      <c r="G63" s="139"/>
      <c r="H63" s="149"/>
      <c r="I63" s="2"/>
      <c r="J63" s="1"/>
      <c r="K63" s="1"/>
      <c r="L63" s="16"/>
      <c r="M63" s="15"/>
    </row>
    <row r="64" spans="2:13" ht="15" thickTop="1" thickBot="1" x14ac:dyDescent="0.3">
      <c r="B64" s="142">
        <v>45269</v>
      </c>
      <c r="C64" s="139"/>
      <c r="D64" s="139"/>
      <c r="E64" s="139"/>
      <c r="F64" s="139"/>
      <c r="G64" s="139"/>
      <c r="H64" s="149"/>
      <c r="I64" s="2"/>
      <c r="J64" s="1"/>
      <c r="K64" s="1"/>
      <c r="L64" s="16"/>
      <c r="M64" s="15"/>
    </row>
    <row r="65" spans="2:13" ht="15" thickTop="1" thickBot="1" x14ac:dyDescent="0.3">
      <c r="B65" s="142">
        <v>45270</v>
      </c>
      <c r="C65" s="139"/>
      <c r="D65" s="139"/>
      <c r="E65" s="139"/>
      <c r="F65" s="139"/>
      <c r="G65" s="139"/>
      <c r="H65" s="149"/>
      <c r="I65" s="2"/>
      <c r="J65" s="1"/>
      <c r="K65" s="1"/>
      <c r="L65" s="16"/>
      <c r="M65" s="15"/>
    </row>
    <row r="66" spans="2:13" ht="15" thickTop="1" thickBot="1" x14ac:dyDescent="0.3">
      <c r="B66" s="142">
        <v>45271</v>
      </c>
      <c r="C66" s="139"/>
      <c r="D66" s="139"/>
      <c r="E66" s="139"/>
      <c r="F66" s="139"/>
      <c r="G66" s="139"/>
      <c r="H66" s="149"/>
      <c r="I66" s="2"/>
      <c r="J66" s="1"/>
      <c r="K66" s="1"/>
      <c r="L66" s="16"/>
      <c r="M66" s="15"/>
    </row>
    <row r="67" spans="2:13" ht="15" thickTop="1" thickBot="1" x14ac:dyDescent="0.3">
      <c r="B67" s="142">
        <v>45272</v>
      </c>
      <c r="C67" s="139"/>
      <c r="D67" s="139"/>
      <c r="E67" s="139"/>
      <c r="F67" s="139"/>
      <c r="G67" s="139"/>
      <c r="H67" s="149"/>
      <c r="I67" s="2"/>
      <c r="J67" s="1"/>
      <c r="K67" s="1"/>
      <c r="L67" s="16"/>
      <c r="M67" s="15"/>
    </row>
    <row r="68" spans="2:13" ht="15" thickTop="1" thickBot="1" x14ac:dyDescent="0.3">
      <c r="B68" s="142">
        <v>45273</v>
      </c>
      <c r="C68" s="139"/>
      <c r="D68" s="139"/>
      <c r="E68" s="139"/>
      <c r="F68" s="139"/>
      <c r="G68" s="139"/>
      <c r="H68" s="149"/>
      <c r="I68" s="2"/>
      <c r="J68" s="1"/>
      <c r="K68" s="1"/>
      <c r="L68" s="16"/>
      <c r="M68" s="15"/>
    </row>
    <row r="69" spans="2:13" ht="15" thickTop="1" thickBot="1" x14ac:dyDescent="0.3">
      <c r="B69" s="142">
        <v>45274</v>
      </c>
      <c r="C69" s="139"/>
      <c r="D69" s="139"/>
      <c r="E69" s="139"/>
      <c r="F69" s="139"/>
      <c r="G69" s="139"/>
      <c r="H69" s="149"/>
      <c r="I69" s="2"/>
      <c r="J69" s="1"/>
      <c r="K69" s="1"/>
      <c r="L69" s="16"/>
      <c r="M69" s="15"/>
    </row>
    <row r="70" spans="2:13" ht="15" thickTop="1" thickBot="1" x14ac:dyDescent="0.3">
      <c r="B70" s="142">
        <v>45275</v>
      </c>
      <c r="C70" s="139"/>
      <c r="D70" s="139"/>
      <c r="E70" s="139"/>
      <c r="F70" s="139"/>
      <c r="G70" s="139"/>
      <c r="H70" s="149"/>
      <c r="I70" s="2"/>
      <c r="J70" s="1"/>
      <c r="K70" s="1"/>
      <c r="L70" s="16"/>
      <c r="M70" s="15"/>
    </row>
    <row r="71" spans="2:13" ht="15" thickTop="1" thickBot="1" x14ac:dyDescent="0.3">
      <c r="B71" s="142">
        <v>45276</v>
      </c>
      <c r="C71" s="139"/>
      <c r="D71" s="139"/>
      <c r="E71" s="139"/>
      <c r="F71" s="139"/>
      <c r="G71" s="139"/>
      <c r="H71" s="149"/>
      <c r="I71" s="2"/>
      <c r="J71" s="1"/>
      <c r="K71" s="1"/>
      <c r="L71" s="16"/>
      <c r="M71" s="15"/>
    </row>
    <row r="72" spans="2:13" ht="15" thickTop="1" thickBot="1" x14ac:dyDescent="0.3">
      <c r="B72" s="142">
        <v>45277</v>
      </c>
      <c r="C72" s="139"/>
      <c r="D72" s="139"/>
      <c r="E72" s="139"/>
      <c r="F72" s="139"/>
      <c r="G72" s="139"/>
      <c r="H72" s="149"/>
      <c r="I72" s="2"/>
      <c r="J72" s="1"/>
      <c r="K72" s="1"/>
      <c r="L72" s="16"/>
      <c r="M72" s="15"/>
    </row>
    <row r="73" spans="2:13" ht="15" thickTop="1" thickBot="1" x14ac:dyDescent="0.3">
      <c r="B73" s="142">
        <v>45278</v>
      </c>
      <c r="C73" s="139"/>
      <c r="D73" s="139"/>
      <c r="E73" s="139"/>
      <c r="F73" s="139"/>
      <c r="G73" s="139"/>
      <c r="H73" s="149"/>
      <c r="I73" s="2"/>
      <c r="J73" s="1"/>
      <c r="K73" s="1"/>
      <c r="L73" s="16"/>
      <c r="M73" s="15"/>
    </row>
    <row r="74" spans="2:13" ht="15" thickTop="1" thickBot="1" x14ac:dyDescent="0.3">
      <c r="B74" s="142">
        <v>45279</v>
      </c>
      <c r="C74" s="139"/>
      <c r="D74" s="139"/>
      <c r="E74" s="139"/>
      <c r="F74" s="139"/>
      <c r="G74" s="139"/>
      <c r="H74" s="149"/>
      <c r="I74" s="2"/>
      <c r="J74" s="1"/>
      <c r="K74" s="1"/>
      <c r="L74" s="16"/>
      <c r="M74" s="15"/>
    </row>
    <row r="75" spans="2:13" ht="15" thickTop="1" thickBot="1" x14ac:dyDescent="0.3">
      <c r="B75" s="142">
        <v>45280</v>
      </c>
      <c r="C75" s="139"/>
      <c r="D75" s="139"/>
      <c r="E75" s="139"/>
      <c r="F75" s="139"/>
      <c r="G75" s="139"/>
      <c r="H75" s="149"/>
      <c r="I75" s="2"/>
      <c r="J75" s="1"/>
      <c r="K75" s="1"/>
      <c r="L75" s="16"/>
      <c r="M75" s="15"/>
    </row>
    <row r="76" spans="2:13" ht="15" thickTop="1" thickBot="1" x14ac:dyDescent="0.3">
      <c r="B76" s="142">
        <v>45281</v>
      </c>
      <c r="C76" s="139"/>
      <c r="D76" s="139"/>
      <c r="E76" s="139"/>
      <c r="F76" s="139"/>
      <c r="G76" s="139"/>
      <c r="H76" s="149"/>
      <c r="I76" s="2"/>
      <c r="J76" s="1"/>
      <c r="K76" s="1"/>
      <c r="L76" s="16"/>
      <c r="M76" s="15"/>
    </row>
    <row r="77" spans="2:13" ht="15" thickTop="1" thickBot="1" x14ac:dyDescent="0.3">
      <c r="B77" s="142">
        <v>45282</v>
      </c>
      <c r="C77" s="139"/>
      <c r="D77" s="139"/>
      <c r="E77" s="139"/>
      <c r="F77" s="139"/>
      <c r="G77" s="139"/>
      <c r="H77" s="149"/>
      <c r="I77" s="2"/>
      <c r="J77" s="1"/>
      <c r="K77" s="1"/>
      <c r="L77" s="16"/>
      <c r="M77" s="15"/>
    </row>
    <row r="78" spans="2:13" ht="15" thickTop="1" thickBot="1" x14ac:dyDescent="0.3">
      <c r="B78" s="142">
        <v>45283</v>
      </c>
      <c r="C78" s="139"/>
      <c r="D78" s="139"/>
      <c r="E78" s="139"/>
      <c r="F78" s="139"/>
      <c r="G78" s="139"/>
      <c r="H78" s="149"/>
      <c r="I78" s="2"/>
      <c r="J78" s="1"/>
      <c r="K78" s="1"/>
      <c r="L78" s="16"/>
      <c r="M78" s="15"/>
    </row>
    <row r="79" spans="2:13" ht="15" thickTop="1" thickBot="1" x14ac:dyDescent="0.3">
      <c r="B79" s="142">
        <v>45284</v>
      </c>
      <c r="C79" s="139"/>
      <c r="D79" s="139"/>
      <c r="E79" s="139"/>
      <c r="F79" s="139"/>
      <c r="G79" s="139"/>
      <c r="H79" s="149"/>
      <c r="I79" s="2"/>
      <c r="J79" s="1"/>
      <c r="K79" s="1"/>
      <c r="L79" s="16"/>
      <c r="M79" s="15"/>
    </row>
    <row r="80" spans="2:13" ht="15" thickTop="1" thickBot="1" x14ac:dyDescent="0.3">
      <c r="B80" s="142">
        <v>45285</v>
      </c>
      <c r="C80" s="139"/>
      <c r="D80" s="139"/>
      <c r="E80" s="139"/>
      <c r="F80" s="139"/>
      <c r="G80" s="139"/>
      <c r="H80" s="149"/>
      <c r="I80" s="2"/>
      <c r="J80" s="1"/>
      <c r="K80" s="1"/>
      <c r="L80" s="16"/>
      <c r="M80" s="15"/>
    </row>
    <row r="81" spans="2:13" ht="15" thickTop="1" thickBot="1" x14ac:dyDescent="0.3">
      <c r="B81" s="142">
        <v>45286</v>
      </c>
      <c r="C81" s="139"/>
      <c r="D81" s="139"/>
      <c r="E81" s="139"/>
      <c r="F81" s="139"/>
      <c r="G81" s="139"/>
      <c r="H81" s="149"/>
      <c r="I81" s="2"/>
      <c r="J81" s="1"/>
      <c r="K81" s="1"/>
      <c r="L81" s="16"/>
      <c r="M81" s="15"/>
    </row>
    <row r="82" spans="2:13" ht="15" thickTop="1" thickBot="1" x14ac:dyDescent="0.3">
      <c r="B82" s="142">
        <v>45287</v>
      </c>
      <c r="C82" s="139"/>
      <c r="D82" s="139"/>
      <c r="E82" s="139"/>
      <c r="F82" s="139"/>
      <c r="G82" s="139"/>
      <c r="H82" s="149"/>
      <c r="I82" s="2"/>
      <c r="J82" s="1"/>
      <c r="K82" s="1"/>
      <c r="L82" s="16"/>
      <c r="M82" s="15"/>
    </row>
    <row r="83" spans="2:13" ht="15" thickTop="1" thickBot="1" x14ac:dyDescent="0.3">
      <c r="B83" s="142">
        <v>45288</v>
      </c>
      <c r="C83" s="139"/>
      <c r="D83" s="139"/>
      <c r="E83" s="139"/>
      <c r="F83" s="139"/>
      <c r="G83" s="139"/>
      <c r="H83" s="149"/>
      <c r="I83" s="2"/>
      <c r="J83" s="1"/>
      <c r="K83" s="1"/>
      <c r="L83" s="16"/>
      <c r="M83" s="15"/>
    </row>
    <row r="84" spans="2:13" ht="15" thickTop="1" thickBot="1" x14ac:dyDescent="0.3">
      <c r="B84" s="142">
        <v>45289</v>
      </c>
      <c r="C84" s="139"/>
      <c r="D84" s="139"/>
      <c r="E84" s="139"/>
      <c r="F84" s="139"/>
      <c r="G84" s="139"/>
      <c r="H84" s="149"/>
      <c r="I84" s="2"/>
      <c r="J84" s="1"/>
      <c r="K84" s="1"/>
      <c r="L84" s="16"/>
      <c r="M84" s="15"/>
    </row>
    <row r="85" spans="2:13" ht="15" thickTop="1" thickBot="1" x14ac:dyDescent="0.3">
      <c r="B85" s="142">
        <v>45290</v>
      </c>
      <c r="C85" s="139"/>
      <c r="D85" s="139"/>
      <c r="E85" s="139"/>
      <c r="F85" s="139"/>
      <c r="G85" s="139"/>
      <c r="H85" s="149"/>
      <c r="I85" s="2"/>
      <c r="J85" s="1"/>
      <c r="K85" s="1"/>
      <c r="L85" s="16"/>
      <c r="M85" s="15"/>
    </row>
    <row r="86" spans="2:13" ht="15" thickTop="1" thickBot="1" x14ac:dyDescent="0.3">
      <c r="B86" s="142">
        <v>45291</v>
      </c>
      <c r="C86" s="139"/>
      <c r="D86" s="139"/>
      <c r="E86" s="139"/>
      <c r="F86" s="139"/>
      <c r="G86" s="139"/>
      <c r="H86" s="149"/>
      <c r="I86" s="2"/>
      <c r="J86" s="1"/>
      <c r="K86" s="1"/>
      <c r="L86" s="16"/>
      <c r="M86" s="15"/>
    </row>
    <row r="87" spans="2:13" ht="15" thickTop="1" thickBot="1" x14ac:dyDescent="0.3">
      <c r="B87" s="142">
        <v>45292</v>
      </c>
      <c r="C87" s="139"/>
      <c r="D87" s="139"/>
      <c r="E87" s="139"/>
      <c r="F87" s="139"/>
      <c r="G87" s="139"/>
      <c r="H87" s="149"/>
      <c r="I87" s="2"/>
      <c r="J87" s="1"/>
      <c r="K87" s="1"/>
      <c r="L87" s="16"/>
      <c r="M87" s="15"/>
    </row>
    <row r="88" spans="2:13" ht="15" thickTop="1" thickBot="1" x14ac:dyDescent="0.3">
      <c r="B88" s="142">
        <v>45293</v>
      </c>
      <c r="C88" s="139"/>
      <c r="D88" s="139"/>
      <c r="E88" s="139"/>
      <c r="F88" s="139"/>
      <c r="G88" s="139"/>
      <c r="H88" s="149"/>
      <c r="I88" s="2"/>
      <c r="J88" s="1"/>
      <c r="K88" s="1"/>
      <c r="L88" s="16"/>
      <c r="M88" s="15"/>
    </row>
    <row r="89" spans="2:13" ht="15" thickTop="1" thickBot="1" x14ac:dyDescent="0.3">
      <c r="B89" s="142">
        <v>45294</v>
      </c>
      <c r="C89" s="139"/>
      <c r="D89" s="139"/>
      <c r="E89" s="139"/>
      <c r="F89" s="139"/>
      <c r="G89" s="139"/>
      <c r="H89" s="149"/>
      <c r="I89" s="2"/>
      <c r="J89" s="1"/>
      <c r="K89" s="1"/>
      <c r="L89" s="16"/>
      <c r="M89" s="15"/>
    </row>
    <row r="90" spans="2:13" ht="15" thickTop="1" thickBot="1" x14ac:dyDescent="0.3">
      <c r="B90" s="142">
        <v>45295</v>
      </c>
      <c r="C90" s="139"/>
      <c r="D90" s="139"/>
      <c r="E90" s="139"/>
      <c r="F90" s="139"/>
      <c r="G90" s="139"/>
      <c r="H90" s="149"/>
      <c r="I90" s="2"/>
      <c r="J90" s="1"/>
      <c r="K90" s="1"/>
      <c r="L90" s="16"/>
      <c r="M90" s="15"/>
    </row>
    <row r="91" spans="2:13" ht="15" thickTop="1" thickBot="1" x14ac:dyDescent="0.3">
      <c r="B91" s="142">
        <v>45296</v>
      </c>
      <c r="C91" s="139"/>
      <c r="D91" s="139"/>
      <c r="E91" s="139"/>
      <c r="F91" s="139"/>
      <c r="G91" s="139"/>
      <c r="H91" s="149"/>
      <c r="I91" s="2"/>
      <c r="J91" s="1"/>
      <c r="K91" s="1"/>
      <c r="L91" s="16"/>
      <c r="M91" s="15"/>
    </row>
    <row r="92" spans="2:13" ht="15" thickTop="1" thickBot="1" x14ac:dyDescent="0.3">
      <c r="B92" s="142">
        <v>45297</v>
      </c>
      <c r="C92" s="139"/>
      <c r="D92" s="139"/>
      <c r="E92" s="139"/>
      <c r="F92" s="139"/>
      <c r="G92" s="139"/>
      <c r="H92" s="149"/>
      <c r="I92" s="2"/>
      <c r="J92" s="1"/>
      <c r="K92" s="1"/>
      <c r="L92" s="16"/>
      <c r="M92" s="15"/>
    </row>
    <row r="93" spans="2:13" ht="15" thickTop="1" thickBot="1" x14ac:dyDescent="0.3">
      <c r="B93" s="142">
        <v>45298</v>
      </c>
      <c r="C93" s="139"/>
      <c r="D93" s="139"/>
      <c r="E93" s="139"/>
      <c r="F93" s="139"/>
      <c r="G93" s="139"/>
      <c r="H93" s="149"/>
      <c r="I93" s="2"/>
      <c r="J93" s="1"/>
      <c r="K93" s="1"/>
      <c r="L93" s="16"/>
      <c r="M93" s="15"/>
    </row>
    <row r="94" spans="2:13" ht="15" thickTop="1" thickBot="1" x14ac:dyDescent="0.3">
      <c r="B94" s="142">
        <v>45299</v>
      </c>
      <c r="C94" s="139"/>
      <c r="D94" s="139"/>
      <c r="E94" s="139"/>
      <c r="F94" s="139"/>
      <c r="G94" s="139"/>
      <c r="H94" s="149"/>
      <c r="I94" s="2"/>
      <c r="J94" s="1"/>
      <c r="K94" s="1"/>
      <c r="L94" s="16"/>
      <c r="M94" s="15"/>
    </row>
    <row r="95" spans="2:13" ht="15" thickTop="1" thickBot="1" x14ac:dyDescent="0.3">
      <c r="B95" s="142">
        <v>45300</v>
      </c>
      <c r="C95" s="139"/>
      <c r="D95" s="139"/>
      <c r="E95" s="139"/>
      <c r="F95" s="139"/>
      <c r="G95" s="139"/>
      <c r="H95" s="149"/>
      <c r="I95" s="2"/>
      <c r="J95" s="1"/>
      <c r="K95" s="1"/>
      <c r="L95" s="16"/>
      <c r="M95" s="15"/>
    </row>
    <row r="96" spans="2:13" ht="15" thickTop="1" thickBot="1" x14ac:dyDescent="0.3">
      <c r="B96" s="142">
        <v>45301</v>
      </c>
      <c r="C96" s="139"/>
      <c r="D96" s="139"/>
      <c r="E96" s="139"/>
      <c r="F96" s="139"/>
      <c r="G96" s="139"/>
      <c r="H96" s="149"/>
      <c r="I96" s="2"/>
      <c r="J96" s="1"/>
      <c r="K96" s="1"/>
      <c r="L96" s="16"/>
      <c r="M96" s="15"/>
    </row>
    <row r="97" spans="2:13" ht="15" thickTop="1" thickBot="1" x14ac:dyDescent="0.3">
      <c r="B97" s="142">
        <v>45302</v>
      </c>
      <c r="C97" s="139"/>
      <c r="D97" s="139"/>
      <c r="E97" s="139"/>
      <c r="F97" s="139"/>
      <c r="G97" s="139"/>
      <c r="H97" s="149"/>
      <c r="I97" s="2"/>
      <c r="J97" s="1"/>
      <c r="K97" s="1"/>
      <c r="L97" s="16"/>
      <c r="M97" s="15"/>
    </row>
    <row r="98" spans="2:13" ht="15" thickTop="1" thickBot="1" x14ac:dyDescent="0.3">
      <c r="B98" s="142">
        <v>45303</v>
      </c>
      <c r="C98" s="139"/>
      <c r="D98" s="139"/>
      <c r="E98" s="139"/>
      <c r="F98" s="139"/>
      <c r="G98" s="139"/>
      <c r="H98" s="149"/>
      <c r="I98" s="2"/>
      <c r="J98" s="1"/>
      <c r="K98" s="1"/>
      <c r="L98" s="16"/>
      <c r="M98" s="15"/>
    </row>
    <row r="99" spans="2:13" ht="15" thickTop="1" thickBot="1" x14ac:dyDescent="0.3">
      <c r="B99" s="142">
        <v>45304</v>
      </c>
      <c r="C99" s="139"/>
      <c r="D99" s="139"/>
      <c r="E99" s="139"/>
      <c r="F99" s="139"/>
      <c r="G99" s="139"/>
      <c r="H99" s="149"/>
      <c r="I99" s="2"/>
      <c r="J99" s="1"/>
      <c r="K99" s="1"/>
      <c r="L99" s="16"/>
      <c r="M99" s="15"/>
    </row>
    <row r="100" spans="2:13" ht="15" thickTop="1" thickBot="1" x14ac:dyDescent="0.3">
      <c r="B100" s="142">
        <v>45305</v>
      </c>
      <c r="C100" s="139"/>
      <c r="D100" s="139"/>
      <c r="E100" s="139"/>
      <c r="F100" s="139"/>
      <c r="G100" s="139"/>
      <c r="H100" s="149"/>
      <c r="I100" s="2"/>
      <c r="J100" s="1"/>
      <c r="K100" s="1"/>
      <c r="L100" s="16"/>
      <c r="M100" s="15"/>
    </row>
    <row r="101" spans="2:13" ht="15" thickTop="1" thickBot="1" x14ac:dyDescent="0.3">
      <c r="B101" s="142">
        <v>45306</v>
      </c>
      <c r="C101" s="139"/>
      <c r="D101" s="139"/>
      <c r="E101" s="139"/>
      <c r="F101" s="139"/>
      <c r="G101" s="139"/>
      <c r="H101" s="149"/>
      <c r="I101" s="2"/>
      <c r="J101" s="1"/>
      <c r="K101" s="1"/>
      <c r="L101" s="16"/>
      <c r="M101" s="15"/>
    </row>
    <row r="102" spans="2:13" ht="15" thickTop="1" thickBot="1" x14ac:dyDescent="0.3">
      <c r="B102" s="142">
        <v>45307</v>
      </c>
      <c r="C102" s="139"/>
      <c r="D102" s="139"/>
      <c r="E102" s="139"/>
      <c r="F102" s="139"/>
      <c r="G102" s="139"/>
      <c r="H102" s="149"/>
      <c r="I102" s="2"/>
      <c r="J102" s="1"/>
      <c r="K102" s="1"/>
      <c r="L102" s="16"/>
      <c r="M102" s="15"/>
    </row>
    <row r="103" spans="2:13" ht="15" thickTop="1" thickBot="1" x14ac:dyDescent="0.3">
      <c r="B103" s="142">
        <v>45308</v>
      </c>
      <c r="C103" s="139"/>
      <c r="D103" s="139"/>
      <c r="E103" s="139"/>
      <c r="F103" s="139"/>
      <c r="G103" s="139"/>
      <c r="H103" s="149"/>
      <c r="I103" s="2"/>
      <c r="J103" s="1"/>
      <c r="K103" s="1"/>
      <c r="L103" s="16"/>
      <c r="M103" s="15"/>
    </row>
    <row r="104" spans="2:13" ht="15" thickTop="1" thickBot="1" x14ac:dyDescent="0.3">
      <c r="B104" s="142">
        <v>45309</v>
      </c>
      <c r="C104" s="139"/>
      <c r="D104" s="139"/>
      <c r="E104" s="139"/>
      <c r="F104" s="139"/>
      <c r="G104" s="139"/>
      <c r="H104" s="149"/>
      <c r="I104" s="2"/>
      <c r="J104" s="1"/>
      <c r="K104" s="1"/>
      <c r="L104" s="16"/>
      <c r="M104" s="15"/>
    </row>
    <row r="105" spans="2:13" ht="15" thickTop="1" thickBot="1" x14ac:dyDescent="0.3">
      <c r="B105" s="142">
        <v>45310</v>
      </c>
      <c r="C105" s="139"/>
      <c r="D105" s="139"/>
      <c r="E105" s="139"/>
      <c r="F105" s="139"/>
      <c r="G105" s="139"/>
      <c r="H105" s="149"/>
      <c r="I105" s="2"/>
      <c r="J105" s="1"/>
      <c r="K105" s="1"/>
      <c r="L105" s="16"/>
      <c r="M105" s="15"/>
    </row>
    <row r="106" spans="2:13" ht="15" thickTop="1" thickBot="1" x14ac:dyDescent="0.3">
      <c r="B106" s="142">
        <v>45311</v>
      </c>
      <c r="C106" s="139"/>
      <c r="D106" s="139"/>
      <c r="E106" s="139"/>
      <c r="F106" s="139"/>
      <c r="G106" s="139"/>
      <c r="H106" s="149"/>
      <c r="I106" s="2"/>
      <c r="J106" s="1"/>
      <c r="K106" s="1"/>
      <c r="L106" s="16"/>
      <c r="M106" s="15"/>
    </row>
    <row r="107" spans="2:13" ht="15" thickTop="1" thickBot="1" x14ac:dyDescent="0.3">
      <c r="B107" s="142">
        <v>45312</v>
      </c>
      <c r="C107" s="139"/>
      <c r="D107" s="139"/>
      <c r="E107" s="139"/>
      <c r="F107" s="139"/>
      <c r="G107" s="139"/>
      <c r="H107" s="149"/>
      <c r="I107" s="2"/>
      <c r="J107" s="1"/>
      <c r="K107" s="1"/>
      <c r="L107" s="16"/>
      <c r="M107" s="15"/>
    </row>
    <row r="108" spans="2:13" ht="15" thickTop="1" thickBot="1" x14ac:dyDescent="0.3">
      <c r="B108" s="142">
        <v>45313</v>
      </c>
      <c r="C108" s="139"/>
      <c r="D108" s="139"/>
      <c r="E108" s="139"/>
      <c r="F108" s="139"/>
      <c r="G108" s="139"/>
      <c r="H108" s="149"/>
      <c r="I108" s="2"/>
      <c r="J108" s="1"/>
      <c r="K108" s="1"/>
      <c r="L108" s="16"/>
      <c r="M108" s="15"/>
    </row>
    <row r="109" spans="2:13" ht="15" thickTop="1" thickBot="1" x14ac:dyDescent="0.3">
      <c r="B109" s="142">
        <v>45314</v>
      </c>
      <c r="C109" s="139"/>
      <c r="D109" s="139"/>
      <c r="E109" s="139"/>
      <c r="F109" s="139"/>
      <c r="G109" s="139"/>
      <c r="H109" s="149"/>
      <c r="I109" s="2"/>
      <c r="J109" s="1"/>
      <c r="K109" s="1"/>
      <c r="L109" s="16"/>
      <c r="M109" s="15"/>
    </row>
    <row r="110" spans="2:13" ht="15" thickTop="1" thickBot="1" x14ac:dyDescent="0.3">
      <c r="B110" s="142">
        <v>45315</v>
      </c>
      <c r="C110" s="139"/>
      <c r="D110" s="139"/>
      <c r="E110" s="139"/>
      <c r="F110" s="139"/>
      <c r="G110" s="139"/>
      <c r="H110" s="149"/>
      <c r="I110" s="2"/>
      <c r="J110" s="1"/>
      <c r="K110" s="1"/>
      <c r="L110" s="16"/>
      <c r="M110" s="15"/>
    </row>
    <row r="111" spans="2:13" ht="15" thickTop="1" thickBot="1" x14ac:dyDescent="0.3">
      <c r="B111" s="142">
        <v>45316</v>
      </c>
      <c r="C111" s="139"/>
      <c r="D111" s="139"/>
      <c r="E111" s="139"/>
      <c r="F111" s="139"/>
      <c r="G111" s="139"/>
      <c r="H111" s="149"/>
      <c r="I111" s="2"/>
      <c r="J111" s="1"/>
      <c r="K111" s="1"/>
      <c r="L111" s="16"/>
      <c r="M111" s="15"/>
    </row>
    <row r="112" spans="2:13" ht="15" thickTop="1" thickBot="1" x14ac:dyDescent="0.3">
      <c r="B112" s="142">
        <v>45317</v>
      </c>
      <c r="C112" s="139"/>
      <c r="D112" s="139"/>
      <c r="E112" s="139"/>
      <c r="F112" s="139"/>
      <c r="G112" s="139"/>
      <c r="H112" s="149"/>
      <c r="I112" s="2"/>
      <c r="J112" s="1"/>
      <c r="K112" s="1"/>
      <c r="L112" s="16"/>
      <c r="M112" s="15"/>
    </row>
    <row r="113" spans="2:13" ht="15" thickTop="1" thickBot="1" x14ac:dyDescent="0.3">
      <c r="B113" s="142">
        <v>45318</v>
      </c>
      <c r="C113" s="139"/>
      <c r="D113" s="139"/>
      <c r="E113" s="139"/>
      <c r="F113" s="139"/>
      <c r="G113" s="139"/>
      <c r="H113" s="149"/>
      <c r="I113" s="1"/>
      <c r="J113" s="14"/>
      <c r="K113" s="2"/>
      <c r="L113" s="16"/>
      <c r="M113" s="15"/>
    </row>
    <row r="114" spans="2:13" ht="15" thickTop="1" thickBot="1" x14ac:dyDescent="0.3">
      <c r="B114" s="142">
        <v>45319</v>
      </c>
      <c r="C114" s="139"/>
      <c r="D114" s="139"/>
      <c r="E114" s="139"/>
      <c r="F114" s="139"/>
      <c r="G114" s="139"/>
      <c r="H114" s="149"/>
      <c r="I114" s="1"/>
      <c r="J114" s="14"/>
      <c r="K114" s="2"/>
      <c r="L114" s="16"/>
      <c r="M114" s="15"/>
    </row>
    <row r="115" spans="2:13" ht="15" thickTop="1" thickBot="1" x14ac:dyDescent="0.3">
      <c r="B115" s="142">
        <v>45320</v>
      </c>
      <c r="C115" s="139"/>
      <c r="D115" s="139"/>
      <c r="E115" s="139"/>
      <c r="F115" s="139"/>
      <c r="G115" s="139"/>
      <c r="H115" s="149"/>
      <c r="I115" s="1"/>
      <c r="J115" s="14"/>
      <c r="K115" s="2"/>
      <c r="L115" s="16"/>
      <c r="M115" s="15"/>
    </row>
    <row r="116" spans="2:13" ht="15" thickTop="1" thickBot="1" x14ac:dyDescent="0.3">
      <c r="B116" s="142">
        <v>45321</v>
      </c>
      <c r="C116" s="139"/>
      <c r="D116" s="139"/>
      <c r="E116" s="139"/>
      <c r="F116" s="139"/>
      <c r="G116" s="139"/>
      <c r="H116" s="149"/>
      <c r="I116" s="1"/>
      <c r="J116" s="14"/>
      <c r="K116" s="2"/>
      <c r="L116" s="16"/>
      <c r="M116" s="15"/>
    </row>
    <row r="117" spans="2:13" ht="13.8" thickTop="1" x14ac:dyDescent="0.25">
      <c r="D117" s="1"/>
      <c r="E117" s="1"/>
      <c r="F117" s="1"/>
      <c r="G117" s="1"/>
      <c r="H117" s="14"/>
      <c r="I117" s="1"/>
      <c r="J117" s="14"/>
      <c r="K117" s="140"/>
      <c r="L117" s="16"/>
      <c r="M117" s="15"/>
    </row>
    <row r="118" spans="2:13" x14ac:dyDescent="0.25">
      <c r="D118" s="1"/>
      <c r="E118" s="1"/>
      <c r="F118" s="1"/>
      <c r="G118" s="10"/>
      <c r="H118" s="14"/>
      <c r="I118" s="1"/>
      <c r="J118" s="10"/>
      <c r="K118" s="2"/>
      <c r="L118" s="16"/>
      <c r="M118" s="15"/>
    </row>
  </sheetData>
  <mergeCells count="3">
    <mergeCell ref="B1:E1"/>
    <mergeCell ref="C2:G2"/>
    <mergeCell ref="B4:H5"/>
  </mergeCells>
  <conditionalFormatting sqref="H7:H116">
    <cfRule type="containsText" dxfId="42" priority="1" operator="containsText" text="לא הושלם">
      <formula>NOT(ISERROR(SEARCH("לא הושלם",H7)))</formula>
    </cfRule>
    <cfRule type="containsText" dxfId="41" priority="2" operator="containsText" text="הושלם">
      <formula>NOT(ISERROR(SEARCH("הושלם",H7)))</formula>
    </cfRule>
    <cfRule type="containsText" dxfId="40" priority="3" operator="containsText" text="לא הושלם">
      <formula>NOT(ISERROR(SEARCH("לא הושלם",H7)))</formula>
    </cfRule>
  </conditionalFormatting>
  <conditionalFormatting sqref="S3 W3">
    <cfRule type="cellIs" dxfId="37" priority="11" stopIfTrue="1" operator="equal">
      <formula>"לא פעיל"</formula>
    </cfRule>
  </conditionalFormatting>
  <dataValidations count="1">
    <dataValidation showDropDown="1" showInputMessage="1" showErrorMessage="1" sqref="B4" xr:uid="{76CE3F59-C263-416D-BAFF-327CA71919DD}"/>
  </dataValidations>
  <hyperlinks>
    <hyperlink ref="C2" location="Dashboard!A1" display="חזרה לעץ מדדים" xr:uid="{F34C8CC4-979A-4243-B00A-2FE573FC99A0}"/>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6B7A83A2-DB6B-4540-9CF3-6B4FEF665514}">
            <xm:f>NOT(ISERROR(SEARCH(#REF!,H7)))</xm:f>
            <xm:f>#REF!</xm:f>
            <x14:dxf>
              <fill>
                <patternFill>
                  <bgColor rgb="FF00B050"/>
                </patternFill>
              </fill>
            </x14:dxf>
          </x14:cfRule>
          <x14:cfRule type="containsText" priority="5" operator="containsText" id="{A88C5EDF-3939-4370-8397-8DB934399282}">
            <xm:f>NOT(ISERROR(SEARCH(#REF!,H7)))</xm:f>
            <xm:f>#REF!</xm:f>
            <x14:dxf>
              <fill>
                <patternFill>
                  <bgColor theme="9"/>
                </patternFill>
              </fill>
            </x14:dxf>
          </x14:cfRule>
          <xm:sqref>H7:H116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EC14818-96DD-4172-95AD-F1F70A5E36E2}">
          <x14:formula1>
            <xm:f>Dashboard!$A$12:$A$35</xm:f>
          </x14:formula1>
          <xm:sqref>K6</xm:sqref>
        </x14:dataValidation>
        <x14:dataValidation type="list" allowBlank="1" showInputMessage="1" showErrorMessage="1" xr:uid="{1AD57ECE-DB82-4F8C-A6C5-C80425DD2865}">
          <x14:formula1>
            <xm:f>Dashboard!$A$7:$A$8</xm:f>
          </x14:formula1>
          <xm:sqref>H7:H116</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456E5-F29F-40C3-B474-241739F3AEEC}">
  <sheetPr codeName="Sheet45">
    <tabColor theme="8" tint="-0.249977111117893"/>
  </sheetPr>
  <dimension ref="A1:V118"/>
  <sheetViews>
    <sheetView showGridLines="0" rightToLeft="1" workbookViewId="0">
      <selection activeCell="C2" sqref="C2:G2"/>
    </sheetView>
  </sheetViews>
  <sheetFormatPr defaultColWidth="8.69921875" defaultRowHeight="13.2" x14ac:dyDescent="0.25"/>
  <cols>
    <col min="1" max="1" width="6.5" style="14" customWidth="1"/>
    <col min="2" max="3" width="16.296875" style="1" customWidth="1"/>
    <col min="4" max="4" width="16.296875" style="10" customWidth="1"/>
    <col min="5" max="5" width="16.296875" style="40" customWidth="1"/>
    <col min="6" max="6" width="16.296875" style="14" customWidth="1"/>
    <col min="7" max="7" width="16.296875" style="1" customWidth="1"/>
    <col min="8" max="8" width="13.69921875" style="10" customWidth="1"/>
    <col min="9" max="9" width="6.8984375" style="2" customWidth="1"/>
    <col min="10" max="10" width="17.19921875" style="16" customWidth="1"/>
    <col min="11" max="11" width="15.8984375" style="15" customWidth="1"/>
    <col min="12" max="12" width="13.296875" style="1" customWidth="1"/>
    <col min="13" max="13" width="7.59765625" style="1" customWidth="1"/>
    <col min="14" max="14" width="11" style="1" customWidth="1"/>
    <col min="15" max="15" width="9.898437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2" ht="17.25" customHeight="1" x14ac:dyDescent="0.4">
      <c r="C1" s="14"/>
      <c r="D1" s="330"/>
      <c r="E1" s="330"/>
      <c r="F1" s="330"/>
      <c r="G1" s="330"/>
      <c r="H1" s="37"/>
      <c r="I1" s="37"/>
      <c r="O1" s="21"/>
      <c r="S1" s="2"/>
      <c r="U1" s="8"/>
    </row>
    <row r="2" spans="1:22" ht="19.5" customHeight="1" x14ac:dyDescent="0.4">
      <c r="C2" s="329" t="s">
        <v>1</v>
      </c>
      <c r="D2" s="329"/>
      <c r="E2" s="329"/>
      <c r="F2" s="329"/>
      <c r="G2" s="329"/>
      <c r="H2" s="1"/>
      <c r="I2" s="1"/>
      <c r="O2" s="22"/>
      <c r="P2" s="23"/>
      <c r="Q2" s="25"/>
      <c r="R2" s="35"/>
      <c r="T2" s="27"/>
      <c r="U2" s="27"/>
      <c r="V2" s="30"/>
    </row>
    <row r="3" spans="1:22" ht="15.6" customHeight="1" thickBot="1" x14ac:dyDescent="0.3">
      <c r="D3" s="1"/>
      <c r="E3" s="1"/>
      <c r="F3" s="10"/>
      <c r="G3" s="40"/>
      <c r="I3" s="4"/>
      <c r="J3" s="1"/>
      <c r="K3" s="1"/>
      <c r="O3" s="22"/>
      <c r="P3" s="23"/>
      <c r="Q3" s="25"/>
      <c r="R3" s="35"/>
      <c r="S3" s="18"/>
      <c r="T3" s="27"/>
      <c r="U3" s="27"/>
      <c r="V3" s="13"/>
    </row>
    <row r="4" spans="1:22" ht="43.5" customHeight="1" x14ac:dyDescent="0.2">
      <c r="A4" s="42"/>
      <c r="B4" s="360" t="s">
        <v>126</v>
      </c>
      <c r="C4" s="361"/>
      <c r="D4" s="361"/>
      <c r="E4" s="361"/>
      <c r="F4" s="361"/>
      <c r="G4" s="361"/>
      <c r="H4" s="362"/>
      <c r="I4" s="1"/>
      <c r="J4" s="217"/>
      <c r="K4" s="218"/>
    </row>
    <row r="5" spans="1:22" ht="21.75" customHeight="1" thickBot="1" x14ac:dyDescent="0.25">
      <c r="A5" s="1"/>
      <c r="B5" s="363"/>
      <c r="C5" s="364"/>
      <c r="D5" s="364"/>
      <c r="E5" s="364"/>
      <c r="F5" s="364"/>
      <c r="G5" s="364"/>
      <c r="H5" s="365"/>
      <c r="I5" s="1"/>
      <c r="J5" s="219"/>
      <c r="K5" s="218"/>
    </row>
    <row r="6" spans="1:22" ht="21.75" customHeight="1" thickBot="1" x14ac:dyDescent="0.3">
      <c r="D6" s="1"/>
      <c r="E6" s="1"/>
      <c r="F6" s="1"/>
      <c r="H6" s="2"/>
      <c r="I6" s="16"/>
      <c r="J6" s="15"/>
      <c r="K6" s="1"/>
    </row>
    <row r="7" spans="1:22" ht="36.6" customHeight="1" thickTop="1" thickBot="1" x14ac:dyDescent="0.25">
      <c r="B7" s="138" t="s">
        <v>140</v>
      </c>
      <c r="C7" s="127" t="s">
        <v>274</v>
      </c>
      <c r="D7" s="127" t="s">
        <v>234</v>
      </c>
      <c r="E7" s="127" t="s">
        <v>240</v>
      </c>
      <c r="F7" s="127" t="s">
        <v>241</v>
      </c>
      <c r="G7" s="127" t="s">
        <v>152</v>
      </c>
      <c r="H7" s="129" t="s">
        <v>141</v>
      </c>
      <c r="I7" s="1"/>
      <c r="J7" s="161" t="s">
        <v>206</v>
      </c>
      <c r="K7" s="159" t="s">
        <v>207</v>
      </c>
      <c r="L7" s="222" t="s">
        <v>247</v>
      </c>
    </row>
    <row r="8" spans="1:22" ht="24" customHeight="1" thickTop="1" thickBot="1" x14ac:dyDescent="0.25">
      <c r="B8" s="142">
        <v>45214</v>
      </c>
      <c r="C8" s="139"/>
      <c r="D8" s="139"/>
      <c r="E8" s="139"/>
      <c r="F8" s="139"/>
      <c r="G8" s="139"/>
      <c r="H8" s="148" t="s">
        <v>205</v>
      </c>
      <c r="I8" s="1"/>
      <c r="J8" s="162">
        <f>COUNTIF(H8:H116,"לא הושלם")</f>
        <v>3</v>
      </c>
      <c r="K8" s="160">
        <f>COUNTIF(H8:H116,"הושלם")</f>
        <v>12</v>
      </c>
      <c r="L8" s="221">
        <f>J8+K8</f>
        <v>15</v>
      </c>
    </row>
    <row r="9" spans="1:22" ht="15" thickTop="1" thickBot="1" x14ac:dyDescent="0.3">
      <c r="B9" s="142">
        <v>45215</v>
      </c>
      <c r="C9" s="139"/>
      <c r="D9" s="139"/>
      <c r="E9" s="139"/>
      <c r="F9" s="139"/>
      <c r="G9" s="139"/>
      <c r="H9" s="148" t="s">
        <v>205</v>
      </c>
      <c r="I9" s="1"/>
      <c r="J9" s="15"/>
      <c r="K9" s="1"/>
    </row>
    <row r="10" spans="1:22" ht="15" thickTop="1" thickBot="1" x14ac:dyDescent="0.25">
      <c r="B10" s="142">
        <v>45215</v>
      </c>
      <c r="C10" s="139"/>
      <c r="D10" s="139"/>
      <c r="E10" s="139"/>
      <c r="F10" s="139"/>
      <c r="G10" s="139"/>
      <c r="H10" s="148" t="s">
        <v>205</v>
      </c>
      <c r="I10" s="1"/>
      <c r="J10" s="168" t="s">
        <v>146</v>
      </c>
      <c r="K10" s="180">
        <f>K8/SUM(J8:K8)</f>
        <v>0.8</v>
      </c>
    </row>
    <row r="11" spans="1:22" ht="15" thickTop="1" thickBot="1" x14ac:dyDescent="0.3">
      <c r="B11" s="142">
        <v>45216</v>
      </c>
      <c r="C11" s="139"/>
      <c r="D11" s="139"/>
      <c r="E11" s="139"/>
      <c r="F11" s="139"/>
      <c r="G11" s="139"/>
      <c r="H11" s="148" t="s">
        <v>205</v>
      </c>
      <c r="I11" s="1"/>
      <c r="J11" s="1"/>
      <c r="K11" s="1"/>
      <c r="M11" s="15"/>
    </row>
    <row r="12" spans="1:22" ht="15" thickTop="1" thickBot="1" x14ac:dyDescent="0.3">
      <c r="B12" s="142">
        <v>45217</v>
      </c>
      <c r="C12" s="139"/>
      <c r="D12" s="139"/>
      <c r="E12" s="139"/>
      <c r="F12" s="139"/>
      <c r="G12" s="139"/>
      <c r="H12" s="148" t="s">
        <v>205</v>
      </c>
      <c r="I12" s="1"/>
      <c r="J12" s="153"/>
      <c r="K12" s="153"/>
      <c r="L12" s="208"/>
      <c r="M12" s="15"/>
    </row>
    <row r="13" spans="1:22" ht="15" thickTop="1" thickBot="1" x14ac:dyDescent="0.3">
      <c r="B13" s="142">
        <v>45218</v>
      </c>
      <c r="C13" s="139"/>
      <c r="D13" s="139"/>
      <c r="E13" s="139"/>
      <c r="F13" s="139"/>
      <c r="G13" s="139"/>
      <c r="H13" s="148" t="s">
        <v>205</v>
      </c>
      <c r="I13" s="1"/>
      <c r="J13" s="153"/>
      <c r="K13" s="153"/>
      <c r="L13" s="208"/>
      <c r="M13" s="15"/>
    </row>
    <row r="14" spans="1:22" ht="15" thickTop="1" thickBot="1" x14ac:dyDescent="0.3">
      <c r="B14" s="142">
        <v>45219</v>
      </c>
      <c r="C14" s="139"/>
      <c r="D14" s="139"/>
      <c r="E14" s="139"/>
      <c r="F14" s="139"/>
      <c r="G14" s="139"/>
      <c r="H14" s="148" t="s">
        <v>204</v>
      </c>
      <c r="I14" s="1"/>
      <c r="J14" s="153"/>
      <c r="K14" s="153"/>
      <c r="L14" s="208"/>
      <c r="M14" s="15"/>
    </row>
    <row r="15" spans="1:22" ht="15" thickTop="1" thickBot="1" x14ac:dyDescent="0.3">
      <c r="B15" s="142">
        <v>45220</v>
      </c>
      <c r="C15" s="139"/>
      <c r="D15" s="139"/>
      <c r="E15" s="139"/>
      <c r="F15" s="139"/>
      <c r="G15" s="139"/>
      <c r="H15" s="149" t="s">
        <v>204</v>
      </c>
      <c r="I15" s="1"/>
      <c r="J15" s="153"/>
      <c r="K15" s="153"/>
      <c r="L15" s="208"/>
      <c r="M15" s="15"/>
    </row>
    <row r="16" spans="1:22" ht="15" thickTop="1" thickBot="1" x14ac:dyDescent="0.3">
      <c r="B16" s="142">
        <v>45221</v>
      </c>
      <c r="C16" s="139"/>
      <c r="D16" s="139"/>
      <c r="E16" s="139"/>
      <c r="F16" s="139"/>
      <c r="G16" s="139"/>
      <c r="H16" s="149" t="s">
        <v>204</v>
      </c>
      <c r="J16" s="1"/>
      <c r="K16" s="1"/>
      <c r="L16" s="208"/>
      <c r="M16" s="15"/>
    </row>
    <row r="17" spans="2:13" ht="15" thickTop="1" thickBot="1" x14ac:dyDescent="0.3">
      <c r="B17" s="142">
        <v>45222</v>
      </c>
      <c r="C17" s="139"/>
      <c r="D17" s="139"/>
      <c r="E17" s="139"/>
      <c r="F17" s="139"/>
      <c r="G17" s="139"/>
      <c r="H17" s="149" t="s">
        <v>205</v>
      </c>
      <c r="J17" s="1"/>
      <c r="K17" s="1"/>
      <c r="L17" s="208"/>
      <c r="M17" s="15"/>
    </row>
    <row r="18" spans="2:13" ht="15" thickTop="1" thickBot="1" x14ac:dyDescent="0.3">
      <c r="B18" s="142">
        <v>45223</v>
      </c>
      <c r="C18" s="139"/>
      <c r="D18" s="139"/>
      <c r="E18" s="139"/>
      <c r="F18" s="139"/>
      <c r="G18" s="139"/>
      <c r="H18" s="149" t="s">
        <v>205</v>
      </c>
      <c r="J18" s="1"/>
      <c r="K18" s="1"/>
      <c r="L18" s="208"/>
      <c r="M18" s="15"/>
    </row>
    <row r="19" spans="2:13" ht="15" thickTop="1" thickBot="1" x14ac:dyDescent="0.3">
      <c r="B19" s="142">
        <v>45224</v>
      </c>
      <c r="C19" s="139"/>
      <c r="D19" s="139"/>
      <c r="E19" s="139"/>
      <c r="F19" s="139"/>
      <c r="G19" s="139"/>
      <c r="H19" s="149" t="s">
        <v>205</v>
      </c>
      <c r="J19" s="1"/>
      <c r="K19" s="1"/>
      <c r="L19" s="16"/>
      <c r="M19" s="15"/>
    </row>
    <row r="20" spans="2:13" ht="15" thickTop="1" thickBot="1" x14ac:dyDescent="0.3">
      <c r="B20" s="142">
        <v>45225</v>
      </c>
      <c r="C20" s="139"/>
      <c r="D20" s="139"/>
      <c r="E20" s="139"/>
      <c r="F20" s="139"/>
      <c r="G20" s="139"/>
      <c r="H20" s="149" t="s">
        <v>205</v>
      </c>
      <c r="J20" s="1"/>
      <c r="K20" s="1"/>
      <c r="L20" s="16"/>
      <c r="M20" s="15"/>
    </row>
    <row r="21" spans="2:13" ht="15" thickTop="1" thickBot="1" x14ac:dyDescent="0.3">
      <c r="B21" s="142">
        <v>45226</v>
      </c>
      <c r="C21" s="139"/>
      <c r="D21" s="139"/>
      <c r="E21" s="139"/>
      <c r="F21" s="139"/>
      <c r="G21" s="139"/>
      <c r="H21" s="149" t="s">
        <v>205</v>
      </c>
      <c r="J21" s="1"/>
      <c r="K21" s="1"/>
      <c r="L21" s="16"/>
      <c r="M21" s="15"/>
    </row>
    <row r="22" spans="2:13" ht="15" thickTop="1" thickBot="1" x14ac:dyDescent="0.3">
      <c r="B22" s="142">
        <v>45227</v>
      </c>
      <c r="C22" s="139"/>
      <c r="D22" s="139"/>
      <c r="E22" s="139"/>
      <c r="F22" s="139"/>
      <c r="G22" s="139"/>
      <c r="H22" s="149" t="s">
        <v>205</v>
      </c>
      <c r="J22" s="1"/>
      <c r="K22" s="1"/>
      <c r="L22" s="16"/>
      <c r="M22" s="15"/>
    </row>
    <row r="23" spans="2:13" ht="15" thickTop="1" thickBot="1" x14ac:dyDescent="0.3">
      <c r="B23" s="142">
        <v>45228</v>
      </c>
      <c r="C23" s="139"/>
      <c r="D23" s="139"/>
      <c r="E23" s="139"/>
      <c r="F23" s="139"/>
      <c r="G23" s="139"/>
      <c r="H23" s="149"/>
      <c r="J23" s="1"/>
      <c r="K23" s="1"/>
      <c r="L23" s="16"/>
      <c r="M23" s="15"/>
    </row>
    <row r="24" spans="2:13" ht="15" thickTop="1" thickBot="1" x14ac:dyDescent="0.3">
      <c r="B24" s="142">
        <v>45229</v>
      </c>
      <c r="C24" s="139"/>
      <c r="D24" s="139"/>
      <c r="E24" s="139"/>
      <c r="F24" s="139"/>
      <c r="G24" s="139"/>
      <c r="H24" s="149"/>
      <c r="J24" s="1"/>
      <c r="K24" s="1"/>
      <c r="L24" s="16"/>
      <c r="M24" s="15"/>
    </row>
    <row r="25" spans="2:13" ht="15" thickTop="1" thickBot="1" x14ac:dyDescent="0.3">
      <c r="B25" s="142">
        <v>45230</v>
      </c>
      <c r="C25" s="139"/>
      <c r="D25" s="139"/>
      <c r="E25" s="139"/>
      <c r="F25" s="139"/>
      <c r="G25" s="139"/>
      <c r="H25" s="149"/>
      <c r="J25" s="1"/>
      <c r="K25" s="1"/>
      <c r="L25" s="16"/>
      <c r="M25" s="15"/>
    </row>
    <row r="26" spans="2:13" ht="15" thickTop="1" thickBot="1" x14ac:dyDescent="0.3">
      <c r="B26" s="142">
        <v>45231</v>
      </c>
      <c r="C26" s="139"/>
      <c r="D26" s="139"/>
      <c r="E26" s="139"/>
      <c r="F26" s="139"/>
      <c r="G26" s="139"/>
      <c r="H26" s="149"/>
      <c r="J26" s="1"/>
      <c r="K26" s="1"/>
      <c r="L26" s="16"/>
      <c r="M26" s="15"/>
    </row>
    <row r="27" spans="2:13" ht="15" thickTop="1" thickBot="1" x14ac:dyDescent="0.3">
      <c r="B27" s="142">
        <v>45232</v>
      </c>
      <c r="C27" s="139"/>
      <c r="D27" s="139"/>
      <c r="E27" s="139"/>
      <c r="F27" s="139"/>
      <c r="G27" s="139"/>
      <c r="H27" s="149"/>
      <c r="J27" s="1"/>
      <c r="K27" s="1"/>
      <c r="L27" s="16"/>
      <c r="M27" s="15"/>
    </row>
    <row r="28" spans="2:13" ht="13.8" x14ac:dyDescent="0.25">
      <c r="B28" s="142">
        <v>45233</v>
      </c>
      <c r="C28" s="139"/>
      <c r="D28" s="139"/>
      <c r="E28" s="139"/>
      <c r="F28" s="139"/>
      <c r="G28" s="139"/>
      <c r="H28" s="149"/>
      <c r="J28" s="1"/>
      <c r="K28" s="1"/>
      <c r="L28" s="16"/>
      <c r="M28" s="15"/>
    </row>
    <row r="29" spans="2:13" ht="15" thickTop="1" thickBot="1" x14ac:dyDescent="0.3">
      <c r="B29" s="142">
        <v>45234</v>
      </c>
      <c r="C29" s="139"/>
      <c r="D29" s="139"/>
      <c r="E29" s="139"/>
      <c r="F29" s="139"/>
      <c r="G29" s="139"/>
      <c r="H29" s="149"/>
      <c r="J29" s="1"/>
      <c r="K29" s="1"/>
      <c r="L29" s="16"/>
      <c r="M29" s="15"/>
    </row>
    <row r="30" spans="2:13" ht="15" thickTop="1" thickBot="1" x14ac:dyDescent="0.3">
      <c r="B30" s="142">
        <v>45235</v>
      </c>
      <c r="C30" s="139"/>
      <c r="D30" s="139"/>
      <c r="E30" s="139"/>
      <c r="F30" s="139"/>
      <c r="G30" s="139"/>
      <c r="H30" s="149"/>
      <c r="J30" s="1"/>
      <c r="K30" s="1"/>
      <c r="L30" s="16"/>
      <c r="M30" s="15"/>
    </row>
    <row r="31" spans="2:13" ht="15" thickTop="1" thickBot="1" x14ac:dyDescent="0.3">
      <c r="B31" s="142">
        <v>45236</v>
      </c>
      <c r="C31" s="139"/>
      <c r="D31" s="139"/>
      <c r="E31" s="139"/>
      <c r="F31" s="139"/>
      <c r="G31" s="139"/>
      <c r="H31" s="149"/>
      <c r="J31" s="1"/>
      <c r="K31" s="1"/>
      <c r="L31" s="16"/>
      <c r="M31" s="15"/>
    </row>
    <row r="32" spans="2:13" ht="15" thickTop="1" thickBot="1" x14ac:dyDescent="0.3">
      <c r="B32" s="142">
        <v>45237</v>
      </c>
      <c r="C32" s="139"/>
      <c r="D32" s="139"/>
      <c r="E32" s="139"/>
      <c r="F32" s="139"/>
      <c r="G32" s="139"/>
      <c r="H32" s="149"/>
      <c r="J32" s="1"/>
      <c r="K32" s="1"/>
      <c r="L32" s="16"/>
      <c r="M32" s="15"/>
    </row>
    <row r="33" spans="2:13" ht="15" thickTop="1" thickBot="1" x14ac:dyDescent="0.3">
      <c r="B33" s="142">
        <v>45238</v>
      </c>
      <c r="C33" s="139"/>
      <c r="D33" s="139"/>
      <c r="E33" s="139"/>
      <c r="F33" s="139"/>
      <c r="G33" s="139"/>
      <c r="H33" s="149"/>
      <c r="J33" s="1"/>
      <c r="K33" s="1"/>
      <c r="L33" s="16"/>
      <c r="M33" s="15"/>
    </row>
    <row r="34" spans="2:13" ht="15" thickTop="1" thickBot="1" x14ac:dyDescent="0.3">
      <c r="B34" s="142">
        <v>45239</v>
      </c>
      <c r="C34" s="139"/>
      <c r="D34" s="139"/>
      <c r="E34" s="139"/>
      <c r="F34" s="139"/>
      <c r="G34" s="139"/>
      <c r="H34" s="149"/>
      <c r="J34" s="1"/>
      <c r="K34" s="1"/>
      <c r="L34" s="16"/>
      <c r="M34" s="15"/>
    </row>
    <row r="35" spans="2:13" ht="15" thickTop="1" thickBot="1" x14ac:dyDescent="0.3">
      <c r="B35" s="142">
        <v>45240</v>
      </c>
      <c r="C35" s="139"/>
      <c r="D35" s="139"/>
      <c r="E35" s="139"/>
      <c r="F35" s="139"/>
      <c r="G35" s="139"/>
      <c r="H35" s="149"/>
      <c r="J35" s="1"/>
      <c r="K35" s="1"/>
      <c r="L35" s="16"/>
      <c r="M35" s="15"/>
    </row>
    <row r="36" spans="2:13" ht="15" thickTop="1" thickBot="1" x14ac:dyDescent="0.3">
      <c r="B36" s="142">
        <v>45241</v>
      </c>
      <c r="C36" s="139"/>
      <c r="D36" s="139"/>
      <c r="E36" s="139"/>
      <c r="F36" s="139"/>
      <c r="G36" s="139"/>
      <c r="H36" s="149"/>
      <c r="J36" s="1"/>
      <c r="K36" s="1"/>
      <c r="L36" s="16"/>
      <c r="M36" s="15"/>
    </row>
    <row r="37" spans="2:13" ht="15" thickTop="1" thickBot="1" x14ac:dyDescent="0.3">
      <c r="B37" s="142">
        <v>45242</v>
      </c>
      <c r="C37" s="139"/>
      <c r="D37" s="139"/>
      <c r="E37" s="139"/>
      <c r="F37" s="139"/>
      <c r="G37" s="139"/>
      <c r="H37" s="149"/>
      <c r="J37" s="1"/>
      <c r="K37" s="1"/>
      <c r="L37" s="16"/>
      <c r="M37" s="15"/>
    </row>
    <row r="38" spans="2:13" ht="15" thickTop="1" thickBot="1" x14ac:dyDescent="0.3">
      <c r="B38" s="142">
        <v>45243</v>
      </c>
      <c r="C38" s="139"/>
      <c r="D38" s="139"/>
      <c r="E38" s="139"/>
      <c r="F38" s="139"/>
      <c r="G38" s="139"/>
      <c r="H38" s="149"/>
      <c r="J38" s="1"/>
      <c r="K38" s="1"/>
      <c r="L38" s="16"/>
      <c r="M38" s="15"/>
    </row>
    <row r="39" spans="2:13" ht="15" thickTop="1" thickBot="1" x14ac:dyDescent="0.3">
      <c r="B39" s="142">
        <v>45244</v>
      </c>
      <c r="C39" s="139"/>
      <c r="D39" s="139"/>
      <c r="E39" s="139"/>
      <c r="F39" s="139"/>
      <c r="G39" s="139"/>
      <c r="H39" s="149"/>
      <c r="J39" s="1"/>
      <c r="K39" s="1"/>
      <c r="L39" s="16"/>
      <c r="M39" s="15"/>
    </row>
    <row r="40" spans="2:13" ht="15" thickTop="1" thickBot="1" x14ac:dyDescent="0.3">
      <c r="B40" s="142">
        <v>45245</v>
      </c>
      <c r="C40" s="139"/>
      <c r="D40" s="139"/>
      <c r="E40" s="139"/>
      <c r="F40" s="139"/>
      <c r="G40" s="139"/>
      <c r="H40" s="149"/>
      <c r="J40" s="1"/>
      <c r="K40" s="1"/>
      <c r="L40" s="16"/>
      <c r="M40" s="15"/>
    </row>
    <row r="41" spans="2:13" ht="15" thickTop="1" thickBot="1" x14ac:dyDescent="0.3">
      <c r="B41" s="142">
        <v>45246</v>
      </c>
      <c r="C41" s="139"/>
      <c r="D41" s="139"/>
      <c r="E41" s="139"/>
      <c r="F41" s="139"/>
      <c r="G41" s="139"/>
      <c r="H41" s="149"/>
      <c r="J41" s="1"/>
      <c r="K41" s="1"/>
      <c r="L41" s="16"/>
      <c r="M41" s="15"/>
    </row>
    <row r="42" spans="2:13" ht="15" thickTop="1" thickBot="1" x14ac:dyDescent="0.3">
      <c r="B42" s="142">
        <v>45247</v>
      </c>
      <c r="C42" s="139"/>
      <c r="D42" s="139"/>
      <c r="E42" s="139"/>
      <c r="F42" s="139"/>
      <c r="G42" s="139"/>
      <c r="H42" s="149"/>
      <c r="J42" s="1"/>
      <c r="K42" s="1"/>
      <c r="L42" s="16"/>
      <c r="M42" s="15"/>
    </row>
    <row r="43" spans="2:13" ht="15" thickTop="1" thickBot="1" x14ac:dyDescent="0.3">
      <c r="B43" s="142">
        <v>45248</v>
      </c>
      <c r="C43" s="139"/>
      <c r="D43" s="139"/>
      <c r="E43" s="139"/>
      <c r="F43" s="139"/>
      <c r="G43" s="139"/>
      <c r="H43" s="149"/>
      <c r="J43" s="1"/>
      <c r="K43" s="1"/>
      <c r="L43" s="16"/>
      <c r="M43" s="15"/>
    </row>
    <row r="44" spans="2:13" ht="15" thickTop="1" thickBot="1" x14ac:dyDescent="0.3">
      <c r="B44" s="142">
        <v>45249</v>
      </c>
      <c r="C44" s="139"/>
      <c r="D44" s="139"/>
      <c r="E44" s="139"/>
      <c r="F44" s="139"/>
      <c r="G44" s="139"/>
      <c r="H44" s="149"/>
      <c r="J44" s="1"/>
      <c r="K44" s="1"/>
      <c r="L44" s="16"/>
      <c r="M44" s="15"/>
    </row>
    <row r="45" spans="2:13" ht="15" thickTop="1" thickBot="1" x14ac:dyDescent="0.3">
      <c r="B45" s="142">
        <v>45250</v>
      </c>
      <c r="C45" s="139"/>
      <c r="D45" s="139"/>
      <c r="E45" s="139"/>
      <c r="F45" s="139"/>
      <c r="G45" s="139"/>
      <c r="H45" s="149"/>
      <c r="J45" s="1"/>
      <c r="K45" s="1"/>
      <c r="L45" s="16"/>
      <c r="M45" s="15"/>
    </row>
    <row r="46" spans="2:13" ht="15" thickTop="1" thickBot="1" x14ac:dyDescent="0.3">
      <c r="B46" s="142">
        <v>45251</v>
      </c>
      <c r="C46" s="139"/>
      <c r="D46" s="139"/>
      <c r="E46" s="139"/>
      <c r="F46" s="139"/>
      <c r="G46" s="139"/>
      <c r="H46" s="149"/>
      <c r="J46" s="1"/>
      <c r="K46" s="1"/>
      <c r="L46" s="16"/>
      <c r="M46" s="15"/>
    </row>
    <row r="47" spans="2:13" ht="15" thickTop="1" thickBot="1" x14ac:dyDescent="0.3">
      <c r="B47" s="142">
        <v>45252</v>
      </c>
      <c r="C47" s="139"/>
      <c r="D47" s="139"/>
      <c r="E47" s="139"/>
      <c r="F47" s="139"/>
      <c r="G47" s="139"/>
      <c r="H47" s="149"/>
      <c r="J47" s="1"/>
      <c r="K47" s="1"/>
      <c r="L47" s="16"/>
      <c r="M47" s="15"/>
    </row>
    <row r="48" spans="2:13" ht="15" thickTop="1" thickBot="1" x14ac:dyDescent="0.3">
      <c r="B48" s="142">
        <v>45253</v>
      </c>
      <c r="C48" s="139"/>
      <c r="D48" s="139"/>
      <c r="E48" s="139"/>
      <c r="F48" s="139"/>
      <c r="G48" s="139"/>
      <c r="H48" s="149"/>
      <c r="J48" s="1"/>
      <c r="K48" s="1"/>
      <c r="L48" s="16"/>
      <c r="M48" s="15"/>
    </row>
    <row r="49" spans="2:13" ht="15" thickTop="1" thickBot="1" x14ac:dyDescent="0.3">
      <c r="B49" s="142">
        <v>45254</v>
      </c>
      <c r="C49" s="139"/>
      <c r="D49" s="139"/>
      <c r="E49" s="139"/>
      <c r="F49" s="139"/>
      <c r="G49" s="139"/>
      <c r="H49" s="149"/>
      <c r="J49" s="1"/>
      <c r="K49" s="1"/>
      <c r="L49" s="16"/>
      <c r="M49" s="15"/>
    </row>
    <row r="50" spans="2:13" ht="15" thickTop="1" thickBot="1" x14ac:dyDescent="0.3">
      <c r="B50" s="142">
        <v>45255</v>
      </c>
      <c r="C50" s="139"/>
      <c r="D50" s="139"/>
      <c r="E50" s="139"/>
      <c r="F50" s="139"/>
      <c r="G50" s="139"/>
      <c r="H50" s="149"/>
      <c r="J50" s="1"/>
      <c r="K50" s="1"/>
      <c r="L50" s="16"/>
      <c r="M50" s="15"/>
    </row>
    <row r="51" spans="2:13" ht="15" thickTop="1" thickBot="1" x14ac:dyDescent="0.3">
      <c r="B51" s="142">
        <v>45256</v>
      </c>
      <c r="C51" s="139"/>
      <c r="D51" s="139"/>
      <c r="E51" s="139"/>
      <c r="F51" s="139"/>
      <c r="G51" s="139"/>
      <c r="H51" s="149"/>
      <c r="J51" s="1"/>
      <c r="K51" s="1"/>
      <c r="L51" s="16"/>
      <c r="M51" s="15"/>
    </row>
    <row r="52" spans="2:13" ht="15" thickTop="1" thickBot="1" x14ac:dyDescent="0.3">
      <c r="B52" s="142">
        <v>45257</v>
      </c>
      <c r="C52" s="139"/>
      <c r="D52" s="139"/>
      <c r="E52" s="139"/>
      <c r="F52" s="139"/>
      <c r="G52" s="139"/>
      <c r="H52" s="149"/>
      <c r="J52" s="1"/>
      <c r="K52" s="1"/>
      <c r="L52" s="16"/>
      <c r="M52" s="15"/>
    </row>
    <row r="53" spans="2:13" ht="15" thickTop="1" thickBot="1" x14ac:dyDescent="0.3">
      <c r="B53" s="142">
        <v>45258</v>
      </c>
      <c r="C53" s="139"/>
      <c r="D53" s="139"/>
      <c r="E53" s="139"/>
      <c r="F53" s="139"/>
      <c r="G53" s="139"/>
      <c r="H53" s="149"/>
      <c r="J53" s="1"/>
      <c r="K53" s="1"/>
      <c r="L53" s="16"/>
      <c r="M53" s="15"/>
    </row>
    <row r="54" spans="2:13" ht="15" thickTop="1" thickBot="1" x14ac:dyDescent="0.3">
      <c r="B54" s="142">
        <v>45259</v>
      </c>
      <c r="C54" s="139"/>
      <c r="D54" s="139"/>
      <c r="E54" s="139"/>
      <c r="F54" s="139"/>
      <c r="G54" s="139"/>
      <c r="H54" s="149"/>
      <c r="J54" s="1"/>
      <c r="K54" s="1"/>
      <c r="L54" s="16"/>
      <c r="M54" s="15"/>
    </row>
    <row r="55" spans="2:13" ht="15" thickTop="1" thickBot="1" x14ac:dyDescent="0.3">
      <c r="B55" s="142">
        <v>45260</v>
      </c>
      <c r="C55" s="139"/>
      <c r="D55" s="139"/>
      <c r="E55" s="139"/>
      <c r="F55" s="139"/>
      <c r="G55" s="139"/>
      <c r="H55" s="149"/>
      <c r="J55" s="1"/>
      <c r="K55" s="1"/>
      <c r="L55" s="16"/>
      <c r="M55" s="15"/>
    </row>
    <row r="56" spans="2:13" ht="15" thickTop="1" thickBot="1" x14ac:dyDescent="0.3">
      <c r="B56" s="142">
        <v>45261</v>
      </c>
      <c r="C56" s="139"/>
      <c r="D56" s="139"/>
      <c r="E56" s="139"/>
      <c r="F56" s="139"/>
      <c r="G56" s="139"/>
      <c r="H56" s="149"/>
      <c r="J56" s="1"/>
      <c r="K56" s="1"/>
      <c r="L56" s="16"/>
      <c r="M56" s="15"/>
    </row>
    <row r="57" spans="2:13" ht="15" thickTop="1" thickBot="1" x14ac:dyDescent="0.3">
      <c r="B57" s="142">
        <v>45262</v>
      </c>
      <c r="C57" s="139"/>
      <c r="D57" s="139"/>
      <c r="E57" s="139"/>
      <c r="F57" s="139"/>
      <c r="G57" s="139"/>
      <c r="H57" s="149"/>
      <c r="J57" s="1"/>
      <c r="K57" s="1"/>
      <c r="L57" s="16"/>
      <c r="M57" s="15"/>
    </row>
    <row r="58" spans="2:13" ht="15" thickTop="1" thickBot="1" x14ac:dyDescent="0.3">
      <c r="B58" s="142">
        <v>45263</v>
      </c>
      <c r="C58" s="139"/>
      <c r="D58" s="139"/>
      <c r="E58" s="139"/>
      <c r="F58" s="139"/>
      <c r="G58" s="139"/>
      <c r="H58" s="149"/>
      <c r="J58" s="1"/>
      <c r="K58" s="1"/>
      <c r="L58" s="16"/>
      <c r="M58" s="15"/>
    </row>
    <row r="59" spans="2:13" ht="15" thickTop="1" thickBot="1" x14ac:dyDescent="0.3">
      <c r="B59" s="142">
        <v>45264</v>
      </c>
      <c r="C59" s="139"/>
      <c r="D59" s="139"/>
      <c r="E59" s="139"/>
      <c r="F59" s="139"/>
      <c r="G59" s="139"/>
      <c r="H59" s="149"/>
      <c r="J59" s="1"/>
      <c r="K59" s="1"/>
      <c r="L59" s="16"/>
      <c r="M59" s="15"/>
    </row>
    <row r="60" spans="2:13" ht="15" thickTop="1" thickBot="1" x14ac:dyDescent="0.3">
      <c r="B60" s="142">
        <v>45265</v>
      </c>
      <c r="C60" s="139"/>
      <c r="D60" s="139"/>
      <c r="E60" s="139"/>
      <c r="F60" s="139"/>
      <c r="G60" s="139"/>
      <c r="H60" s="149"/>
      <c r="J60" s="1"/>
      <c r="K60" s="1"/>
      <c r="L60" s="16"/>
      <c r="M60" s="15"/>
    </row>
    <row r="61" spans="2:13" ht="15" thickTop="1" thickBot="1" x14ac:dyDescent="0.3">
      <c r="B61" s="142">
        <v>45266</v>
      </c>
      <c r="C61" s="139"/>
      <c r="D61" s="139"/>
      <c r="E61" s="139"/>
      <c r="F61" s="139"/>
      <c r="G61" s="139"/>
      <c r="H61" s="149"/>
      <c r="J61" s="1"/>
      <c r="K61" s="1"/>
      <c r="L61" s="16"/>
      <c r="M61" s="15"/>
    </row>
    <row r="62" spans="2:13" ht="15" thickTop="1" thickBot="1" x14ac:dyDescent="0.3">
      <c r="B62" s="142">
        <v>45267</v>
      </c>
      <c r="C62" s="139"/>
      <c r="D62" s="139"/>
      <c r="E62" s="139"/>
      <c r="F62" s="139"/>
      <c r="G62" s="139"/>
      <c r="H62" s="149"/>
      <c r="J62" s="1"/>
      <c r="K62" s="1"/>
      <c r="L62" s="16"/>
      <c r="M62" s="15"/>
    </row>
    <row r="63" spans="2:13" ht="15" thickTop="1" thickBot="1" x14ac:dyDescent="0.3">
      <c r="B63" s="142">
        <v>45268</v>
      </c>
      <c r="C63" s="139"/>
      <c r="D63" s="139"/>
      <c r="E63" s="139"/>
      <c r="F63" s="139"/>
      <c r="G63" s="139"/>
      <c r="H63" s="149"/>
      <c r="J63" s="1"/>
      <c r="K63" s="1"/>
      <c r="L63" s="16"/>
      <c r="M63" s="15"/>
    </row>
    <row r="64" spans="2:13" ht="15" thickTop="1" thickBot="1" x14ac:dyDescent="0.3">
      <c r="B64" s="142">
        <v>45269</v>
      </c>
      <c r="C64" s="139"/>
      <c r="D64" s="139"/>
      <c r="E64" s="139"/>
      <c r="F64" s="139"/>
      <c r="G64" s="139"/>
      <c r="H64" s="149"/>
      <c r="J64" s="1"/>
      <c r="K64" s="1"/>
      <c r="L64" s="16"/>
      <c r="M64" s="15"/>
    </row>
    <row r="65" spans="2:13" ht="15" thickTop="1" thickBot="1" x14ac:dyDescent="0.3">
      <c r="B65" s="142">
        <v>45270</v>
      </c>
      <c r="C65" s="139"/>
      <c r="D65" s="139"/>
      <c r="E65" s="139"/>
      <c r="F65" s="139"/>
      <c r="G65" s="139"/>
      <c r="H65" s="149"/>
      <c r="J65" s="1"/>
      <c r="K65" s="1"/>
      <c r="L65" s="16"/>
      <c r="M65" s="15"/>
    </row>
    <row r="66" spans="2:13" ht="15" thickTop="1" thickBot="1" x14ac:dyDescent="0.3">
      <c r="B66" s="142">
        <v>45271</v>
      </c>
      <c r="C66" s="139"/>
      <c r="D66" s="139"/>
      <c r="E66" s="139"/>
      <c r="F66" s="139"/>
      <c r="G66" s="139"/>
      <c r="H66" s="149"/>
      <c r="J66" s="1"/>
      <c r="K66" s="1"/>
      <c r="L66" s="16"/>
      <c r="M66" s="15"/>
    </row>
    <row r="67" spans="2:13" ht="15" thickTop="1" thickBot="1" x14ac:dyDescent="0.3">
      <c r="B67" s="142">
        <v>45272</v>
      </c>
      <c r="C67" s="139"/>
      <c r="D67" s="139"/>
      <c r="E67" s="139"/>
      <c r="F67" s="139"/>
      <c r="G67" s="139"/>
      <c r="H67" s="149"/>
      <c r="J67" s="1"/>
      <c r="K67" s="1"/>
      <c r="L67" s="16"/>
      <c r="M67" s="15"/>
    </row>
    <row r="68" spans="2:13" ht="15" thickTop="1" thickBot="1" x14ac:dyDescent="0.3">
      <c r="B68" s="142">
        <v>45273</v>
      </c>
      <c r="C68" s="139"/>
      <c r="D68" s="139"/>
      <c r="E68" s="139"/>
      <c r="F68" s="139"/>
      <c r="G68" s="139"/>
      <c r="H68" s="149"/>
      <c r="J68" s="1"/>
      <c r="K68" s="1"/>
      <c r="L68" s="16"/>
      <c r="M68" s="15"/>
    </row>
    <row r="69" spans="2:13" ht="15" thickTop="1" thickBot="1" x14ac:dyDescent="0.3">
      <c r="B69" s="142">
        <v>45274</v>
      </c>
      <c r="C69" s="139"/>
      <c r="D69" s="139"/>
      <c r="E69" s="139"/>
      <c r="F69" s="139"/>
      <c r="G69" s="139"/>
      <c r="H69" s="149"/>
      <c r="J69" s="1"/>
      <c r="K69" s="1"/>
      <c r="L69" s="16"/>
      <c r="M69" s="15"/>
    </row>
    <row r="70" spans="2:13" ht="15" thickTop="1" thickBot="1" x14ac:dyDescent="0.3">
      <c r="B70" s="142">
        <v>45275</v>
      </c>
      <c r="C70" s="139"/>
      <c r="D70" s="139"/>
      <c r="E70" s="139"/>
      <c r="F70" s="139"/>
      <c r="G70" s="139"/>
      <c r="H70" s="149"/>
      <c r="J70" s="1"/>
      <c r="K70" s="1"/>
      <c r="L70" s="16"/>
      <c r="M70" s="15"/>
    </row>
    <row r="71" spans="2:13" ht="15" thickTop="1" thickBot="1" x14ac:dyDescent="0.3">
      <c r="B71" s="142">
        <v>45276</v>
      </c>
      <c r="C71" s="139"/>
      <c r="D71" s="139"/>
      <c r="E71" s="139"/>
      <c r="F71" s="139"/>
      <c r="G71" s="139"/>
      <c r="H71" s="149"/>
      <c r="J71" s="1"/>
      <c r="K71" s="1"/>
      <c r="L71" s="16"/>
      <c r="M71" s="15"/>
    </row>
    <row r="72" spans="2:13" ht="15" thickTop="1" thickBot="1" x14ac:dyDescent="0.3">
      <c r="B72" s="142">
        <v>45277</v>
      </c>
      <c r="C72" s="139"/>
      <c r="D72" s="139"/>
      <c r="E72" s="139"/>
      <c r="F72" s="139"/>
      <c r="G72" s="139"/>
      <c r="H72" s="149"/>
      <c r="J72" s="1"/>
      <c r="K72" s="1"/>
      <c r="L72" s="16"/>
      <c r="M72" s="15"/>
    </row>
    <row r="73" spans="2:13" ht="15" thickTop="1" thickBot="1" x14ac:dyDescent="0.3">
      <c r="B73" s="142">
        <v>45278</v>
      </c>
      <c r="C73" s="139"/>
      <c r="D73" s="139"/>
      <c r="E73" s="139"/>
      <c r="F73" s="139"/>
      <c r="G73" s="139"/>
      <c r="H73" s="149"/>
      <c r="J73" s="1"/>
      <c r="K73" s="1"/>
      <c r="L73" s="16"/>
      <c r="M73" s="15"/>
    </row>
    <row r="74" spans="2:13" ht="15" thickTop="1" thickBot="1" x14ac:dyDescent="0.3">
      <c r="B74" s="142">
        <v>45279</v>
      </c>
      <c r="C74" s="139"/>
      <c r="D74" s="139"/>
      <c r="E74" s="139"/>
      <c r="F74" s="139"/>
      <c r="G74" s="139"/>
      <c r="H74" s="149"/>
      <c r="J74" s="1"/>
      <c r="K74" s="1"/>
      <c r="L74" s="16"/>
      <c r="M74" s="15"/>
    </row>
    <row r="75" spans="2:13" ht="15" thickTop="1" thickBot="1" x14ac:dyDescent="0.3">
      <c r="B75" s="142">
        <v>45280</v>
      </c>
      <c r="C75" s="139"/>
      <c r="D75" s="139"/>
      <c r="E75" s="139"/>
      <c r="F75" s="139"/>
      <c r="G75" s="139"/>
      <c r="H75" s="149"/>
      <c r="J75" s="1"/>
      <c r="K75" s="1"/>
      <c r="L75" s="16"/>
      <c r="M75" s="15"/>
    </row>
    <row r="76" spans="2:13" ht="15" thickTop="1" thickBot="1" x14ac:dyDescent="0.3">
      <c r="B76" s="142">
        <v>45281</v>
      </c>
      <c r="C76" s="139"/>
      <c r="D76" s="139"/>
      <c r="E76" s="139"/>
      <c r="F76" s="139"/>
      <c r="G76" s="139"/>
      <c r="H76" s="149"/>
      <c r="J76" s="1"/>
      <c r="K76" s="1"/>
      <c r="L76" s="16"/>
      <c r="M76" s="15"/>
    </row>
    <row r="77" spans="2:13" ht="15" thickTop="1" thickBot="1" x14ac:dyDescent="0.3">
      <c r="B77" s="142">
        <v>45282</v>
      </c>
      <c r="C77" s="139"/>
      <c r="D77" s="139"/>
      <c r="E77" s="139"/>
      <c r="F77" s="139"/>
      <c r="G77" s="139"/>
      <c r="H77" s="149"/>
      <c r="J77" s="1"/>
      <c r="K77" s="1"/>
      <c r="L77" s="16"/>
      <c r="M77" s="15"/>
    </row>
    <row r="78" spans="2:13" ht="15" thickTop="1" thickBot="1" x14ac:dyDescent="0.3">
      <c r="B78" s="142">
        <v>45283</v>
      </c>
      <c r="C78" s="139"/>
      <c r="D78" s="139"/>
      <c r="E78" s="139"/>
      <c r="F78" s="139"/>
      <c r="G78" s="139"/>
      <c r="H78" s="149"/>
      <c r="J78" s="1"/>
      <c r="K78" s="1"/>
      <c r="L78" s="16"/>
      <c r="M78" s="15"/>
    </row>
    <row r="79" spans="2:13" ht="15" thickTop="1" thickBot="1" x14ac:dyDescent="0.3">
      <c r="B79" s="142">
        <v>45284</v>
      </c>
      <c r="C79" s="139"/>
      <c r="D79" s="139"/>
      <c r="E79" s="139"/>
      <c r="F79" s="139"/>
      <c r="G79" s="139"/>
      <c r="H79" s="149"/>
      <c r="J79" s="1"/>
      <c r="K79" s="1"/>
      <c r="L79" s="16"/>
      <c r="M79" s="15"/>
    </row>
    <row r="80" spans="2:13" ht="15" thickTop="1" thickBot="1" x14ac:dyDescent="0.3">
      <c r="B80" s="142">
        <v>45285</v>
      </c>
      <c r="C80" s="139"/>
      <c r="D80" s="139"/>
      <c r="E80" s="139"/>
      <c r="F80" s="139"/>
      <c r="G80" s="139"/>
      <c r="H80" s="149"/>
      <c r="J80" s="1"/>
      <c r="K80" s="1"/>
      <c r="L80" s="16"/>
      <c r="M80" s="15"/>
    </row>
    <row r="81" spans="2:13" ht="15" thickTop="1" thickBot="1" x14ac:dyDescent="0.3">
      <c r="B81" s="142">
        <v>45286</v>
      </c>
      <c r="C81" s="139"/>
      <c r="D81" s="139"/>
      <c r="E81" s="139"/>
      <c r="F81" s="139"/>
      <c r="G81" s="139"/>
      <c r="H81" s="149"/>
      <c r="J81" s="1"/>
      <c r="K81" s="1"/>
      <c r="L81" s="16"/>
      <c r="M81" s="15"/>
    </row>
    <row r="82" spans="2:13" ht="15" thickTop="1" thickBot="1" x14ac:dyDescent="0.3">
      <c r="B82" s="142">
        <v>45287</v>
      </c>
      <c r="C82" s="139"/>
      <c r="D82" s="139"/>
      <c r="E82" s="139"/>
      <c r="F82" s="139"/>
      <c r="G82" s="139"/>
      <c r="H82" s="149"/>
      <c r="J82" s="1"/>
      <c r="K82" s="1"/>
      <c r="L82" s="16"/>
      <c r="M82" s="15"/>
    </row>
    <row r="83" spans="2:13" ht="15" thickTop="1" thickBot="1" x14ac:dyDescent="0.3">
      <c r="B83" s="142">
        <v>45288</v>
      </c>
      <c r="C83" s="139"/>
      <c r="D83" s="139"/>
      <c r="E83" s="139"/>
      <c r="F83" s="139"/>
      <c r="G83" s="139"/>
      <c r="H83" s="149"/>
      <c r="J83" s="1"/>
      <c r="K83" s="1"/>
      <c r="L83" s="16"/>
      <c r="M83" s="15"/>
    </row>
    <row r="84" spans="2:13" ht="15" thickTop="1" thickBot="1" x14ac:dyDescent="0.3">
      <c r="B84" s="142">
        <v>45289</v>
      </c>
      <c r="C84" s="139"/>
      <c r="D84" s="139"/>
      <c r="E84" s="139"/>
      <c r="F84" s="139"/>
      <c r="G84" s="139"/>
      <c r="H84" s="149"/>
      <c r="J84" s="1"/>
      <c r="K84" s="1"/>
      <c r="L84" s="16"/>
      <c r="M84" s="15"/>
    </row>
    <row r="85" spans="2:13" ht="15" thickTop="1" thickBot="1" x14ac:dyDescent="0.3">
      <c r="B85" s="142">
        <v>45290</v>
      </c>
      <c r="C85" s="139"/>
      <c r="D85" s="139"/>
      <c r="E85" s="139"/>
      <c r="F85" s="139"/>
      <c r="G85" s="139"/>
      <c r="H85" s="149"/>
      <c r="J85" s="1"/>
      <c r="K85" s="1"/>
      <c r="L85" s="16"/>
      <c r="M85" s="15"/>
    </row>
    <row r="86" spans="2:13" ht="15" thickTop="1" thickBot="1" x14ac:dyDescent="0.3">
      <c r="B86" s="142">
        <v>45291</v>
      </c>
      <c r="C86" s="139"/>
      <c r="D86" s="139"/>
      <c r="E86" s="139"/>
      <c r="F86" s="139"/>
      <c r="G86" s="139"/>
      <c r="H86" s="149"/>
      <c r="J86" s="1"/>
      <c r="K86" s="1"/>
      <c r="L86" s="16"/>
      <c r="M86" s="15"/>
    </row>
    <row r="87" spans="2:13" ht="15" thickTop="1" thickBot="1" x14ac:dyDescent="0.3">
      <c r="B87" s="142">
        <v>45292</v>
      </c>
      <c r="C87" s="139"/>
      <c r="D87" s="139"/>
      <c r="E87" s="139"/>
      <c r="F87" s="139"/>
      <c r="G87" s="139"/>
      <c r="H87" s="149"/>
      <c r="J87" s="1"/>
      <c r="K87" s="1"/>
      <c r="L87" s="16"/>
      <c r="M87" s="15"/>
    </row>
    <row r="88" spans="2:13" ht="15" thickTop="1" thickBot="1" x14ac:dyDescent="0.3">
      <c r="B88" s="142">
        <v>45293</v>
      </c>
      <c r="C88" s="139"/>
      <c r="D88" s="139"/>
      <c r="E88" s="139"/>
      <c r="F88" s="139"/>
      <c r="G88" s="139"/>
      <c r="H88" s="149"/>
      <c r="J88" s="1"/>
      <c r="K88" s="1"/>
      <c r="L88" s="16"/>
      <c r="M88" s="15"/>
    </row>
    <row r="89" spans="2:13" ht="15" thickTop="1" thickBot="1" x14ac:dyDescent="0.3">
      <c r="B89" s="142">
        <v>45294</v>
      </c>
      <c r="C89" s="139"/>
      <c r="D89" s="139"/>
      <c r="E89" s="139"/>
      <c r="F89" s="139"/>
      <c r="G89" s="139"/>
      <c r="H89" s="149"/>
      <c r="J89" s="1"/>
      <c r="K89" s="1"/>
      <c r="L89" s="16"/>
      <c r="M89" s="15"/>
    </row>
    <row r="90" spans="2:13" ht="15" thickTop="1" thickBot="1" x14ac:dyDescent="0.3">
      <c r="B90" s="142">
        <v>45295</v>
      </c>
      <c r="C90" s="139"/>
      <c r="D90" s="139"/>
      <c r="E90" s="139"/>
      <c r="F90" s="139"/>
      <c r="G90" s="139"/>
      <c r="H90" s="149"/>
      <c r="J90" s="1"/>
      <c r="K90" s="1"/>
      <c r="L90" s="16"/>
      <c r="M90" s="15"/>
    </row>
    <row r="91" spans="2:13" ht="15" thickTop="1" thickBot="1" x14ac:dyDescent="0.3">
      <c r="B91" s="142">
        <v>45296</v>
      </c>
      <c r="C91" s="139"/>
      <c r="D91" s="139"/>
      <c r="E91" s="139"/>
      <c r="F91" s="139"/>
      <c r="G91" s="139"/>
      <c r="H91" s="149"/>
      <c r="J91" s="1"/>
      <c r="K91" s="1"/>
      <c r="L91" s="16"/>
      <c r="M91" s="15"/>
    </row>
    <row r="92" spans="2:13" ht="15" thickTop="1" thickBot="1" x14ac:dyDescent="0.3">
      <c r="B92" s="142">
        <v>45297</v>
      </c>
      <c r="C92" s="139"/>
      <c r="D92" s="139"/>
      <c r="E92" s="139"/>
      <c r="F92" s="139"/>
      <c r="G92" s="139"/>
      <c r="H92" s="149"/>
      <c r="J92" s="1"/>
      <c r="K92" s="1"/>
      <c r="L92" s="16"/>
      <c r="M92" s="15"/>
    </row>
    <row r="93" spans="2:13" ht="15" thickTop="1" thickBot="1" x14ac:dyDescent="0.3">
      <c r="B93" s="142">
        <v>45298</v>
      </c>
      <c r="C93" s="139"/>
      <c r="D93" s="139"/>
      <c r="E93" s="139"/>
      <c r="F93" s="139"/>
      <c r="G93" s="139"/>
      <c r="H93" s="149"/>
      <c r="J93" s="1"/>
      <c r="K93" s="1"/>
      <c r="L93" s="16"/>
      <c r="M93" s="15"/>
    </row>
    <row r="94" spans="2:13" ht="15" thickTop="1" thickBot="1" x14ac:dyDescent="0.3">
      <c r="B94" s="142">
        <v>45299</v>
      </c>
      <c r="C94" s="139"/>
      <c r="D94" s="139"/>
      <c r="E94" s="139"/>
      <c r="F94" s="139"/>
      <c r="G94" s="139"/>
      <c r="H94" s="149"/>
      <c r="J94" s="1"/>
      <c r="K94" s="1"/>
      <c r="L94" s="16"/>
      <c r="M94" s="15"/>
    </row>
    <row r="95" spans="2:13" ht="15" thickTop="1" thickBot="1" x14ac:dyDescent="0.3">
      <c r="B95" s="142">
        <v>45300</v>
      </c>
      <c r="C95" s="139"/>
      <c r="D95" s="139"/>
      <c r="E95" s="139"/>
      <c r="F95" s="139"/>
      <c r="G95" s="139"/>
      <c r="H95" s="149"/>
      <c r="J95" s="1"/>
      <c r="K95" s="1"/>
      <c r="L95" s="16"/>
      <c r="M95" s="15"/>
    </row>
    <row r="96" spans="2:13" ht="15" thickTop="1" thickBot="1" x14ac:dyDescent="0.3">
      <c r="B96" s="142">
        <v>45301</v>
      </c>
      <c r="C96" s="139"/>
      <c r="D96" s="139"/>
      <c r="E96" s="139"/>
      <c r="F96" s="139"/>
      <c r="G96" s="139"/>
      <c r="H96" s="149"/>
      <c r="J96" s="1"/>
      <c r="K96" s="1"/>
      <c r="L96" s="16"/>
      <c r="M96" s="15"/>
    </row>
    <row r="97" spans="2:13" ht="15" thickTop="1" thickBot="1" x14ac:dyDescent="0.3">
      <c r="B97" s="142">
        <v>45302</v>
      </c>
      <c r="C97" s="139"/>
      <c r="D97" s="139"/>
      <c r="E97" s="139"/>
      <c r="F97" s="139"/>
      <c r="G97" s="139"/>
      <c r="H97" s="149"/>
      <c r="J97" s="1"/>
      <c r="K97" s="1"/>
      <c r="L97" s="16"/>
      <c r="M97" s="15"/>
    </row>
    <row r="98" spans="2:13" ht="15" thickTop="1" thickBot="1" x14ac:dyDescent="0.3">
      <c r="B98" s="142">
        <v>45303</v>
      </c>
      <c r="C98" s="139"/>
      <c r="D98" s="139"/>
      <c r="E98" s="139"/>
      <c r="F98" s="139"/>
      <c r="G98" s="139"/>
      <c r="H98" s="149"/>
      <c r="J98" s="1"/>
      <c r="K98" s="1"/>
      <c r="L98" s="16"/>
      <c r="M98" s="15"/>
    </row>
    <row r="99" spans="2:13" ht="15" thickTop="1" thickBot="1" x14ac:dyDescent="0.3">
      <c r="B99" s="142">
        <v>45304</v>
      </c>
      <c r="C99" s="139"/>
      <c r="D99" s="139"/>
      <c r="E99" s="139"/>
      <c r="F99" s="139"/>
      <c r="G99" s="139"/>
      <c r="H99" s="149"/>
      <c r="J99" s="1"/>
      <c r="K99" s="1"/>
      <c r="L99" s="16"/>
      <c r="M99" s="15"/>
    </row>
    <row r="100" spans="2:13" ht="15" thickTop="1" thickBot="1" x14ac:dyDescent="0.3">
      <c r="B100" s="142">
        <v>45305</v>
      </c>
      <c r="C100" s="139"/>
      <c r="D100" s="139"/>
      <c r="E100" s="139"/>
      <c r="F100" s="139"/>
      <c r="G100" s="139"/>
      <c r="H100" s="149"/>
      <c r="J100" s="1"/>
      <c r="K100" s="1"/>
      <c r="L100" s="16"/>
      <c r="M100" s="15"/>
    </row>
    <row r="101" spans="2:13" ht="15" thickTop="1" thickBot="1" x14ac:dyDescent="0.3">
      <c r="B101" s="142">
        <v>45306</v>
      </c>
      <c r="C101" s="139"/>
      <c r="D101" s="139"/>
      <c r="E101" s="139"/>
      <c r="F101" s="139"/>
      <c r="G101" s="139"/>
      <c r="H101" s="149"/>
      <c r="J101" s="1"/>
      <c r="K101" s="1"/>
      <c r="L101" s="16"/>
      <c r="M101" s="15"/>
    </row>
    <row r="102" spans="2:13" ht="15" thickTop="1" thickBot="1" x14ac:dyDescent="0.3">
      <c r="B102" s="142">
        <v>45307</v>
      </c>
      <c r="C102" s="139"/>
      <c r="D102" s="139"/>
      <c r="E102" s="139"/>
      <c r="F102" s="139"/>
      <c r="G102" s="139"/>
      <c r="H102" s="149"/>
      <c r="J102" s="1"/>
      <c r="K102" s="1"/>
      <c r="L102" s="16"/>
      <c r="M102" s="15"/>
    </row>
    <row r="103" spans="2:13" ht="15" thickTop="1" thickBot="1" x14ac:dyDescent="0.3">
      <c r="B103" s="142">
        <v>45308</v>
      </c>
      <c r="C103" s="139"/>
      <c r="D103" s="139"/>
      <c r="E103" s="139"/>
      <c r="F103" s="139"/>
      <c r="G103" s="139"/>
      <c r="H103" s="149"/>
      <c r="J103" s="1"/>
      <c r="K103" s="1"/>
      <c r="L103" s="16"/>
      <c r="M103" s="15"/>
    </row>
    <row r="104" spans="2:13" ht="15" thickTop="1" thickBot="1" x14ac:dyDescent="0.3">
      <c r="B104" s="142">
        <v>45309</v>
      </c>
      <c r="C104" s="139"/>
      <c r="D104" s="139"/>
      <c r="E104" s="139"/>
      <c r="F104" s="139"/>
      <c r="G104" s="139"/>
      <c r="H104" s="149"/>
      <c r="J104" s="1"/>
      <c r="K104" s="1"/>
      <c r="L104" s="16"/>
      <c r="M104" s="15"/>
    </row>
    <row r="105" spans="2:13" ht="15" thickTop="1" thickBot="1" x14ac:dyDescent="0.3">
      <c r="B105" s="142">
        <v>45310</v>
      </c>
      <c r="C105" s="139"/>
      <c r="D105" s="139"/>
      <c r="E105" s="139"/>
      <c r="F105" s="139"/>
      <c r="G105" s="139"/>
      <c r="H105" s="149"/>
      <c r="J105" s="1"/>
      <c r="K105" s="1"/>
      <c r="L105" s="16"/>
      <c r="M105" s="15"/>
    </row>
    <row r="106" spans="2:13" ht="15" thickTop="1" thickBot="1" x14ac:dyDescent="0.3">
      <c r="B106" s="142">
        <v>45311</v>
      </c>
      <c r="C106" s="139"/>
      <c r="D106" s="139"/>
      <c r="E106" s="139"/>
      <c r="F106" s="139"/>
      <c r="G106" s="139"/>
      <c r="H106" s="149"/>
      <c r="J106" s="1"/>
      <c r="K106" s="1"/>
      <c r="L106" s="16"/>
      <c r="M106" s="15"/>
    </row>
    <row r="107" spans="2:13" ht="15" thickTop="1" thickBot="1" x14ac:dyDescent="0.3">
      <c r="B107" s="142">
        <v>45312</v>
      </c>
      <c r="C107" s="139"/>
      <c r="D107" s="139"/>
      <c r="E107" s="139"/>
      <c r="F107" s="139"/>
      <c r="G107" s="139"/>
      <c r="H107" s="149"/>
      <c r="J107" s="1"/>
      <c r="K107" s="1"/>
      <c r="L107" s="16"/>
      <c r="M107" s="15"/>
    </row>
    <row r="108" spans="2:13" ht="15" thickTop="1" thickBot="1" x14ac:dyDescent="0.3">
      <c r="B108" s="142">
        <v>45313</v>
      </c>
      <c r="C108" s="139"/>
      <c r="D108" s="139"/>
      <c r="E108" s="139"/>
      <c r="F108" s="139"/>
      <c r="G108" s="139"/>
      <c r="H108" s="149"/>
      <c r="J108" s="1"/>
      <c r="K108" s="1"/>
      <c r="L108" s="16"/>
      <c r="M108" s="15"/>
    </row>
    <row r="109" spans="2:13" ht="15" thickTop="1" thickBot="1" x14ac:dyDescent="0.3">
      <c r="B109" s="142">
        <v>45314</v>
      </c>
      <c r="C109" s="139"/>
      <c r="D109" s="139"/>
      <c r="E109" s="139"/>
      <c r="F109" s="139"/>
      <c r="G109" s="139"/>
      <c r="H109" s="149"/>
      <c r="J109" s="1"/>
      <c r="K109" s="1"/>
      <c r="L109" s="16"/>
      <c r="M109" s="15"/>
    </row>
    <row r="110" spans="2:13" ht="15" thickTop="1" thickBot="1" x14ac:dyDescent="0.3">
      <c r="B110" s="142">
        <v>45315</v>
      </c>
      <c r="C110" s="139"/>
      <c r="D110" s="139"/>
      <c r="E110" s="139"/>
      <c r="F110" s="139"/>
      <c r="G110" s="139"/>
      <c r="H110" s="149"/>
      <c r="J110" s="1"/>
      <c r="K110" s="1"/>
      <c r="L110" s="16"/>
      <c r="M110" s="15"/>
    </row>
    <row r="111" spans="2:13" ht="15" thickTop="1" thickBot="1" x14ac:dyDescent="0.3">
      <c r="B111" s="142">
        <v>45316</v>
      </c>
      <c r="C111" s="139"/>
      <c r="D111" s="139"/>
      <c r="E111" s="139"/>
      <c r="F111" s="139"/>
      <c r="G111" s="139"/>
      <c r="H111" s="149"/>
      <c r="J111" s="1"/>
      <c r="K111" s="1"/>
      <c r="L111" s="16"/>
      <c r="M111" s="15"/>
    </row>
    <row r="112" spans="2:13" ht="15" thickTop="1" thickBot="1" x14ac:dyDescent="0.3">
      <c r="B112" s="142">
        <v>45317</v>
      </c>
      <c r="C112" s="139"/>
      <c r="D112" s="139"/>
      <c r="E112" s="139"/>
      <c r="F112" s="139"/>
      <c r="G112" s="139"/>
      <c r="H112" s="149"/>
      <c r="J112" s="1"/>
      <c r="K112" s="1"/>
      <c r="L112" s="16"/>
      <c r="M112" s="15"/>
    </row>
    <row r="113" spans="2:13" ht="15" thickTop="1" thickBot="1" x14ac:dyDescent="0.3">
      <c r="B113" s="142">
        <v>45318</v>
      </c>
      <c r="C113" s="139"/>
      <c r="D113" s="139"/>
      <c r="E113" s="139"/>
      <c r="F113" s="139"/>
      <c r="G113" s="139"/>
      <c r="H113" s="149"/>
      <c r="I113" s="1"/>
      <c r="J113" s="14"/>
      <c r="K113" s="2"/>
      <c r="L113" s="16"/>
      <c r="M113" s="15"/>
    </row>
    <row r="114" spans="2:13" ht="15" thickTop="1" thickBot="1" x14ac:dyDescent="0.3">
      <c r="B114" s="142">
        <v>45319</v>
      </c>
      <c r="C114" s="139"/>
      <c r="D114" s="139"/>
      <c r="E114" s="139"/>
      <c r="F114" s="139"/>
      <c r="G114" s="139"/>
      <c r="H114" s="149"/>
      <c r="I114" s="1"/>
      <c r="J114" s="14"/>
      <c r="K114" s="2"/>
      <c r="L114" s="16"/>
      <c r="M114" s="15"/>
    </row>
    <row r="115" spans="2:13" ht="15" thickTop="1" thickBot="1" x14ac:dyDescent="0.3">
      <c r="B115" s="142">
        <v>45320</v>
      </c>
      <c r="C115" s="139"/>
      <c r="D115" s="139"/>
      <c r="E115" s="139"/>
      <c r="F115" s="139"/>
      <c r="G115" s="139"/>
      <c r="H115" s="149"/>
      <c r="I115" s="1"/>
      <c r="J115" s="14"/>
      <c r="K115" s="2"/>
      <c r="L115" s="16"/>
      <c r="M115" s="15"/>
    </row>
    <row r="116" spans="2:13" ht="15" thickTop="1" thickBot="1" x14ac:dyDescent="0.3">
      <c r="B116" s="142">
        <v>45321</v>
      </c>
      <c r="C116" s="139"/>
      <c r="D116" s="139"/>
      <c r="E116" s="139"/>
      <c r="F116" s="139"/>
      <c r="G116" s="139"/>
      <c r="H116" s="149"/>
      <c r="I116" s="1"/>
      <c r="J116" s="14"/>
      <c r="K116" s="2"/>
      <c r="L116" s="16"/>
      <c r="M116" s="15"/>
    </row>
    <row r="117" spans="2:13" ht="13.8" thickTop="1" x14ac:dyDescent="0.25">
      <c r="D117" s="1"/>
      <c r="E117" s="1"/>
      <c r="F117" s="1"/>
      <c r="H117" s="14"/>
      <c r="I117" s="1"/>
      <c r="J117" s="14"/>
      <c r="K117" s="140"/>
      <c r="L117" s="16"/>
      <c r="M117" s="15"/>
    </row>
    <row r="118" spans="2:13" x14ac:dyDescent="0.25">
      <c r="D118" s="1"/>
      <c r="E118" s="1"/>
      <c r="F118" s="1"/>
      <c r="G118" s="10"/>
      <c r="H118" s="14"/>
      <c r="I118" s="1"/>
      <c r="J118" s="10"/>
      <c r="K118" s="2"/>
      <c r="L118" s="16"/>
      <c r="M118" s="15"/>
    </row>
  </sheetData>
  <mergeCells count="3">
    <mergeCell ref="D1:G1"/>
    <mergeCell ref="C2:G2"/>
    <mergeCell ref="B4:H5"/>
  </mergeCells>
  <conditionalFormatting sqref="H7:H116">
    <cfRule type="containsText" dxfId="36" priority="1" operator="containsText" text="לא הושלם">
      <formula>NOT(ISERROR(SEARCH("לא הושלם",H7)))</formula>
    </cfRule>
    <cfRule type="containsText" dxfId="35" priority="2" operator="containsText" text="הושלם">
      <formula>NOT(ISERROR(SEARCH("הושלם",H7)))</formula>
    </cfRule>
    <cfRule type="containsText" dxfId="34" priority="3" operator="containsText" text="לא הושלם">
      <formula>NOT(ISERROR(SEARCH("לא הושלם",H7)))</formula>
    </cfRule>
  </conditionalFormatting>
  <conditionalFormatting sqref="R2 V2">
    <cfRule type="cellIs" dxfId="31" priority="14" stopIfTrue="1" operator="equal">
      <formula>"לא פעיל"</formula>
    </cfRule>
  </conditionalFormatting>
  <dataValidations count="1">
    <dataValidation showDropDown="1" showInputMessage="1" showErrorMessage="1" sqref="B4" xr:uid="{7C5995C7-6F8C-4B60-BC93-63FA1A3604AA}"/>
  </dataValidations>
  <hyperlinks>
    <hyperlink ref="C2" location="Dashboard!A1" display="חזרה לעץ מדדים" xr:uid="{9CE81008-AB70-4B4C-9599-1F12C27C4EB1}"/>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209F45DE-D3BF-49D5-A7A9-7862EBA24A63}">
            <xm:f>NOT(ISERROR(SEARCH(#REF!,H7)))</xm:f>
            <xm:f>#REF!</xm:f>
            <x14:dxf>
              <fill>
                <patternFill>
                  <bgColor rgb="FF00B050"/>
                </patternFill>
              </fill>
            </x14:dxf>
          </x14:cfRule>
          <x14:cfRule type="containsText" priority="5" operator="containsText" id="{BD39A14F-8F4A-42FE-8F37-A159963EF1A9}">
            <xm:f>NOT(ISERROR(SEARCH(#REF!,H7)))</xm:f>
            <xm:f>#REF!</xm:f>
            <x14:dxf>
              <fill>
                <patternFill>
                  <bgColor theme="9"/>
                </patternFill>
              </fill>
            </x14:dxf>
          </x14:cfRule>
          <xm:sqref>H7:H116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552AB34B-9C46-4B77-98CE-A4679E4E1317}">
          <x14:formula1>
            <xm:f>Dashboard!$A$7:$A$8</xm:f>
          </x14:formula1>
          <xm:sqref>H7:H116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C4392-ABE1-4F4D-A1BB-8B82C4CCD2C0}">
  <sheetPr codeName="Sheet46">
    <tabColor theme="8" tint="-0.249977111117893"/>
  </sheetPr>
  <dimension ref="A1:V117"/>
  <sheetViews>
    <sheetView showGridLines="0" rightToLeft="1" workbookViewId="0">
      <selection activeCell="C2" sqref="C2:G2"/>
    </sheetView>
  </sheetViews>
  <sheetFormatPr defaultColWidth="8.69921875" defaultRowHeight="13.2" x14ac:dyDescent="0.25"/>
  <cols>
    <col min="1" max="1" width="6.5" style="14" customWidth="1"/>
    <col min="2" max="3" width="19.296875" style="1" customWidth="1"/>
    <col min="4" max="4" width="19.296875" style="10" customWidth="1"/>
    <col min="5" max="5" width="19.296875" style="40" customWidth="1"/>
    <col min="6" max="6" width="19.296875" style="14" customWidth="1"/>
    <col min="7" max="7" width="19.296875" style="1" customWidth="1"/>
    <col min="8" max="8" width="13.69921875" style="10" customWidth="1"/>
    <col min="9" max="9" width="7.09765625" style="2" customWidth="1"/>
    <col min="10" max="10" width="16" style="16" customWidth="1"/>
    <col min="11" max="11" width="18" style="15" customWidth="1"/>
    <col min="12" max="12" width="12.796875" style="1" customWidth="1"/>
    <col min="13" max="13" width="7.59765625" style="1" customWidth="1"/>
    <col min="14" max="14" width="11" style="1" customWidth="1"/>
    <col min="15" max="15" width="9.898437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2" ht="14.4" customHeight="1" x14ac:dyDescent="0.3">
      <c r="C1" s="14"/>
      <c r="D1" s="330"/>
      <c r="E1" s="330"/>
      <c r="F1" s="330"/>
      <c r="G1" s="330"/>
      <c r="H1" s="1"/>
      <c r="I1" s="1"/>
      <c r="P1" s="23"/>
      <c r="Q1" s="25"/>
      <c r="R1" s="35"/>
      <c r="T1" s="27"/>
      <c r="U1" s="27"/>
      <c r="V1" s="30"/>
    </row>
    <row r="2" spans="1:22" ht="17.399999999999999" customHeight="1" x14ac:dyDescent="0.4">
      <c r="C2" s="329" t="s">
        <v>1</v>
      </c>
      <c r="D2" s="329"/>
      <c r="E2" s="329"/>
      <c r="F2" s="329"/>
      <c r="G2" s="329"/>
      <c r="I2" s="4"/>
      <c r="P2" s="23"/>
      <c r="Q2" s="25"/>
      <c r="R2" s="35"/>
      <c r="S2" s="18"/>
      <c r="T2" s="27"/>
      <c r="U2" s="27"/>
      <c r="V2" s="13"/>
    </row>
    <row r="3" spans="1:22" ht="13.8" thickBot="1" x14ac:dyDescent="0.3">
      <c r="C3" s="14"/>
      <c r="D3" s="1"/>
      <c r="E3" s="1"/>
      <c r="F3" s="10"/>
      <c r="G3" s="40"/>
      <c r="H3" s="38"/>
      <c r="I3" s="1"/>
      <c r="J3" s="10"/>
      <c r="K3" s="12"/>
      <c r="L3" s="17"/>
    </row>
    <row r="4" spans="1:22" ht="43.5" customHeight="1" x14ac:dyDescent="0.2">
      <c r="A4" s="42"/>
      <c r="B4" s="360" t="s">
        <v>127</v>
      </c>
      <c r="C4" s="361"/>
      <c r="D4" s="361"/>
      <c r="E4" s="361"/>
      <c r="F4" s="361"/>
      <c r="G4" s="361"/>
      <c r="H4" s="362"/>
      <c r="I4" s="1"/>
      <c r="J4" s="217"/>
      <c r="K4" s="218"/>
    </row>
    <row r="5" spans="1:22" ht="21.75" customHeight="1" thickBot="1" x14ac:dyDescent="0.25">
      <c r="A5" s="1"/>
      <c r="B5" s="363"/>
      <c r="C5" s="364"/>
      <c r="D5" s="364"/>
      <c r="E5" s="364"/>
      <c r="F5" s="364"/>
      <c r="G5" s="364"/>
      <c r="H5" s="365"/>
      <c r="I5" s="1"/>
      <c r="J5" s="219"/>
      <c r="K5" s="218"/>
    </row>
    <row r="6" spans="1:22" ht="21.75" customHeight="1" thickBot="1" x14ac:dyDescent="0.3">
      <c r="D6" s="1"/>
      <c r="E6" s="1"/>
      <c r="F6" s="1"/>
      <c r="H6" s="2"/>
      <c r="I6" s="16"/>
      <c r="J6" s="15"/>
      <c r="K6" s="1"/>
    </row>
    <row r="7" spans="1:22" ht="39.6" customHeight="1" thickTop="1" thickBot="1" x14ac:dyDescent="0.25">
      <c r="B7" s="138" t="s">
        <v>140</v>
      </c>
      <c r="C7" s="127" t="s">
        <v>274</v>
      </c>
      <c r="D7" s="127" t="s">
        <v>234</v>
      </c>
      <c r="E7" s="127" t="s">
        <v>240</v>
      </c>
      <c r="F7" s="127" t="s">
        <v>242</v>
      </c>
      <c r="G7" s="127" t="s">
        <v>243</v>
      </c>
      <c r="H7" s="129" t="s">
        <v>141</v>
      </c>
      <c r="I7" s="1"/>
      <c r="J7" s="161" t="s">
        <v>206</v>
      </c>
      <c r="K7" s="159" t="s">
        <v>207</v>
      </c>
      <c r="L7" s="222" t="s">
        <v>247</v>
      </c>
    </row>
    <row r="8" spans="1:22" ht="24" customHeight="1" thickTop="1" thickBot="1" x14ac:dyDescent="0.25">
      <c r="B8" s="142">
        <v>45214</v>
      </c>
      <c r="C8" s="139"/>
      <c r="D8" s="139"/>
      <c r="E8" s="139"/>
      <c r="F8" s="139"/>
      <c r="G8" s="139"/>
      <c r="H8" s="148" t="s">
        <v>205</v>
      </c>
      <c r="I8" s="1"/>
      <c r="J8" s="162">
        <f>COUNTIF(H8:H116,"לא הושלם")</f>
        <v>1</v>
      </c>
      <c r="K8" s="160">
        <f>COUNTIF(H8:H116,"הושלם")</f>
        <v>11</v>
      </c>
      <c r="L8" s="221">
        <f>J8+K8</f>
        <v>12</v>
      </c>
    </row>
    <row r="9" spans="1:22" ht="15" thickTop="1" thickBot="1" x14ac:dyDescent="0.3">
      <c r="B9" s="142">
        <v>45215</v>
      </c>
      <c r="C9" s="139"/>
      <c r="D9" s="139"/>
      <c r="E9" s="139"/>
      <c r="F9" s="139"/>
      <c r="G9" s="139"/>
      <c r="H9" s="148" t="s">
        <v>205</v>
      </c>
      <c r="I9" s="1"/>
      <c r="J9" s="15"/>
      <c r="K9" s="1"/>
    </row>
    <row r="10" spans="1:22" ht="15" thickTop="1" thickBot="1" x14ac:dyDescent="0.25">
      <c r="B10" s="142">
        <v>45215</v>
      </c>
      <c r="C10" s="139"/>
      <c r="D10" s="139"/>
      <c r="E10" s="139"/>
      <c r="F10" s="139"/>
      <c r="G10" s="139"/>
      <c r="H10" s="148" t="s">
        <v>205</v>
      </c>
      <c r="I10" s="1"/>
      <c r="J10" s="168" t="s">
        <v>146</v>
      </c>
      <c r="K10" s="180">
        <f>K8/SUM(J8:K8)</f>
        <v>0.91666666666666663</v>
      </c>
    </row>
    <row r="11" spans="1:22" ht="15" thickTop="1" thickBot="1" x14ac:dyDescent="0.25">
      <c r="B11" s="142">
        <v>45216</v>
      </c>
      <c r="C11" s="139"/>
      <c r="D11" s="139"/>
      <c r="E11" s="139"/>
      <c r="F11" s="139"/>
      <c r="G11" s="139"/>
      <c r="H11" s="148" t="s">
        <v>205</v>
      </c>
      <c r="I11" s="1"/>
      <c r="J11" s="1"/>
      <c r="K11" s="1"/>
    </row>
    <row r="12" spans="1:22" ht="15" thickTop="1" thickBot="1" x14ac:dyDescent="0.3">
      <c r="B12" s="142">
        <v>45217</v>
      </c>
      <c r="C12" s="139"/>
      <c r="D12" s="139"/>
      <c r="E12" s="139"/>
      <c r="F12" s="139"/>
      <c r="G12" s="139"/>
      <c r="H12" s="148" t="s">
        <v>205</v>
      </c>
      <c r="I12" s="1"/>
      <c r="J12" s="153"/>
      <c r="K12" s="153"/>
      <c r="L12" s="208"/>
    </row>
    <row r="13" spans="1:22" ht="15" thickTop="1" thickBot="1" x14ac:dyDescent="0.3">
      <c r="B13" s="142">
        <v>45218</v>
      </c>
      <c r="C13" s="139"/>
      <c r="D13" s="139"/>
      <c r="E13" s="139"/>
      <c r="F13" s="139"/>
      <c r="G13" s="139"/>
      <c r="H13" s="148" t="s">
        <v>205</v>
      </c>
      <c r="I13" s="1"/>
      <c r="J13" s="153"/>
      <c r="K13" s="153"/>
      <c r="L13" s="208"/>
    </row>
    <row r="14" spans="1:22" ht="15" thickTop="1" thickBot="1" x14ac:dyDescent="0.3">
      <c r="B14" s="142">
        <v>45219</v>
      </c>
      <c r="C14" s="139"/>
      <c r="D14" s="139"/>
      <c r="E14" s="139"/>
      <c r="F14" s="139"/>
      <c r="G14" s="139"/>
      <c r="H14" s="148" t="s">
        <v>204</v>
      </c>
      <c r="I14" s="1"/>
      <c r="J14" s="153"/>
      <c r="K14" s="153"/>
      <c r="L14" s="208"/>
    </row>
    <row r="15" spans="1:22" ht="15" thickTop="1" thickBot="1" x14ac:dyDescent="0.3">
      <c r="B15" s="142">
        <v>45220</v>
      </c>
      <c r="C15" s="139"/>
      <c r="D15" s="139"/>
      <c r="E15" s="139"/>
      <c r="F15" s="139"/>
      <c r="G15" s="139"/>
      <c r="H15" s="149" t="s">
        <v>205</v>
      </c>
      <c r="I15" s="1"/>
      <c r="J15" s="153"/>
      <c r="K15" s="153"/>
      <c r="L15" s="208"/>
    </row>
    <row r="16" spans="1:22" ht="15" thickTop="1" thickBot="1" x14ac:dyDescent="0.3">
      <c r="B16" s="142">
        <v>45221</v>
      </c>
      <c r="C16" s="139"/>
      <c r="D16" s="139"/>
      <c r="E16" s="139"/>
      <c r="F16" s="139"/>
      <c r="G16" s="139"/>
      <c r="H16" s="149" t="s">
        <v>205</v>
      </c>
      <c r="J16" s="1"/>
      <c r="K16" s="1"/>
      <c r="L16" s="208"/>
    </row>
    <row r="17" spans="2:12" ht="15" thickTop="1" thickBot="1" x14ac:dyDescent="0.3">
      <c r="B17" s="142">
        <v>45222</v>
      </c>
      <c r="C17" s="139"/>
      <c r="D17" s="139"/>
      <c r="E17" s="139"/>
      <c r="F17" s="139"/>
      <c r="G17" s="139"/>
      <c r="H17" s="149" t="s">
        <v>205</v>
      </c>
      <c r="J17" s="1"/>
      <c r="K17" s="1"/>
      <c r="L17" s="208"/>
    </row>
    <row r="18" spans="2:12" ht="15" thickTop="1" thickBot="1" x14ac:dyDescent="0.3">
      <c r="B18" s="142">
        <v>45223</v>
      </c>
      <c r="C18" s="139"/>
      <c r="D18" s="139"/>
      <c r="E18" s="139"/>
      <c r="F18" s="139"/>
      <c r="G18" s="139"/>
      <c r="H18" s="149" t="s">
        <v>205</v>
      </c>
      <c r="J18" s="1"/>
      <c r="K18" s="1"/>
      <c r="L18" s="208"/>
    </row>
    <row r="19" spans="2:12" ht="15" thickTop="1" thickBot="1" x14ac:dyDescent="0.3">
      <c r="B19" s="142">
        <v>45224</v>
      </c>
      <c r="C19" s="139"/>
      <c r="D19" s="139"/>
      <c r="E19" s="139"/>
      <c r="F19" s="139"/>
      <c r="G19" s="139"/>
      <c r="H19" s="149" t="s">
        <v>205</v>
      </c>
      <c r="J19" s="1"/>
      <c r="K19" s="1"/>
      <c r="L19" s="16"/>
    </row>
    <row r="20" spans="2:12" ht="15" thickTop="1" thickBot="1" x14ac:dyDescent="0.3">
      <c r="B20" s="142">
        <v>45225</v>
      </c>
      <c r="C20" s="139"/>
      <c r="D20" s="139"/>
      <c r="E20" s="139"/>
      <c r="F20" s="139"/>
      <c r="G20" s="139"/>
      <c r="H20" s="149"/>
      <c r="J20" s="1"/>
      <c r="K20" s="1"/>
      <c r="L20" s="16"/>
    </row>
    <row r="21" spans="2:12" ht="15" thickTop="1" thickBot="1" x14ac:dyDescent="0.3">
      <c r="B21" s="142">
        <v>45226</v>
      </c>
      <c r="C21" s="139"/>
      <c r="D21" s="139"/>
      <c r="E21" s="139"/>
      <c r="F21" s="139"/>
      <c r="G21" s="139"/>
      <c r="H21" s="149"/>
      <c r="J21" s="1"/>
      <c r="K21" s="1"/>
      <c r="L21" s="16"/>
    </row>
    <row r="22" spans="2:12" ht="15" thickTop="1" thickBot="1" x14ac:dyDescent="0.3">
      <c r="B22" s="142">
        <v>45227</v>
      </c>
      <c r="C22" s="139"/>
      <c r="D22" s="139"/>
      <c r="E22" s="139"/>
      <c r="F22" s="139"/>
      <c r="G22" s="139"/>
      <c r="H22" s="149"/>
      <c r="J22" s="1"/>
      <c r="K22" s="1"/>
      <c r="L22" s="16"/>
    </row>
    <row r="23" spans="2:12" ht="15" thickTop="1" thickBot="1" x14ac:dyDescent="0.3">
      <c r="B23" s="142">
        <v>45228</v>
      </c>
      <c r="C23" s="139"/>
      <c r="D23" s="139"/>
      <c r="E23" s="139"/>
      <c r="F23" s="139"/>
      <c r="G23" s="139"/>
      <c r="H23" s="149"/>
      <c r="J23" s="1"/>
      <c r="K23" s="1"/>
      <c r="L23" s="16"/>
    </row>
    <row r="24" spans="2:12" ht="15" thickTop="1" thickBot="1" x14ac:dyDescent="0.3">
      <c r="B24" s="142">
        <v>45229</v>
      </c>
      <c r="C24" s="139"/>
      <c r="D24" s="139"/>
      <c r="E24" s="139"/>
      <c r="F24" s="139"/>
      <c r="G24" s="139"/>
      <c r="H24" s="149"/>
      <c r="J24" s="1"/>
      <c r="K24" s="1"/>
      <c r="L24" s="16"/>
    </row>
    <row r="25" spans="2:12" ht="15" thickTop="1" thickBot="1" x14ac:dyDescent="0.3">
      <c r="B25" s="142">
        <v>45230</v>
      </c>
      <c r="C25" s="139"/>
      <c r="D25" s="139"/>
      <c r="E25" s="139"/>
      <c r="F25" s="139"/>
      <c r="G25" s="139"/>
      <c r="H25" s="149"/>
      <c r="J25" s="1"/>
      <c r="K25" s="1"/>
      <c r="L25" s="16"/>
    </row>
    <row r="26" spans="2:12" ht="15" thickTop="1" thickBot="1" x14ac:dyDescent="0.3">
      <c r="B26" s="142">
        <v>45231</v>
      </c>
      <c r="C26" s="139"/>
      <c r="D26" s="139"/>
      <c r="E26" s="139"/>
      <c r="F26" s="139"/>
      <c r="G26" s="139"/>
      <c r="H26" s="149"/>
      <c r="J26" s="1"/>
      <c r="K26" s="1"/>
      <c r="L26" s="16"/>
    </row>
    <row r="27" spans="2:12" ht="15" thickTop="1" thickBot="1" x14ac:dyDescent="0.3">
      <c r="B27" s="142">
        <v>45232</v>
      </c>
      <c r="C27" s="139"/>
      <c r="D27" s="139"/>
      <c r="E27" s="139"/>
      <c r="F27" s="139"/>
      <c r="G27" s="139"/>
      <c r="H27" s="149"/>
      <c r="J27" s="1"/>
      <c r="K27" s="1"/>
      <c r="L27" s="16"/>
    </row>
    <row r="28" spans="2:12" ht="13.8" x14ac:dyDescent="0.25">
      <c r="B28" s="142">
        <v>45233</v>
      </c>
      <c r="C28" s="139"/>
      <c r="D28" s="139"/>
      <c r="E28" s="139"/>
      <c r="F28" s="139"/>
      <c r="G28" s="139"/>
      <c r="H28" s="149"/>
      <c r="J28" s="1"/>
      <c r="K28" s="1"/>
      <c r="L28" s="16"/>
    </row>
    <row r="29" spans="2:12" ht="15" thickTop="1" thickBot="1" x14ac:dyDescent="0.3">
      <c r="B29" s="142">
        <v>45234</v>
      </c>
      <c r="C29" s="139"/>
      <c r="D29" s="139"/>
      <c r="E29" s="139"/>
      <c r="F29" s="139"/>
      <c r="G29" s="139"/>
      <c r="H29" s="149"/>
      <c r="J29" s="1"/>
      <c r="K29" s="1"/>
      <c r="L29" s="16"/>
    </row>
    <row r="30" spans="2:12" ht="15" thickTop="1" thickBot="1" x14ac:dyDescent="0.3">
      <c r="B30" s="142">
        <v>45235</v>
      </c>
      <c r="C30" s="139"/>
      <c r="D30" s="139"/>
      <c r="E30" s="139"/>
      <c r="F30" s="139"/>
      <c r="G30" s="139"/>
      <c r="H30" s="149"/>
      <c r="J30" s="1"/>
      <c r="K30" s="1"/>
      <c r="L30" s="16"/>
    </row>
    <row r="31" spans="2:12" ht="15" thickTop="1" thickBot="1" x14ac:dyDescent="0.3">
      <c r="B31" s="142">
        <v>45236</v>
      </c>
      <c r="C31" s="139"/>
      <c r="D31" s="139"/>
      <c r="E31" s="139"/>
      <c r="F31" s="139"/>
      <c r="G31" s="139"/>
      <c r="H31" s="149"/>
      <c r="J31" s="1"/>
      <c r="K31" s="1"/>
      <c r="L31" s="16"/>
    </row>
    <row r="32" spans="2:12" ht="15" thickTop="1" thickBot="1" x14ac:dyDescent="0.3">
      <c r="B32" s="142">
        <v>45237</v>
      </c>
      <c r="C32" s="139"/>
      <c r="D32" s="139"/>
      <c r="E32" s="139"/>
      <c r="F32" s="139"/>
      <c r="G32" s="139"/>
      <c r="H32" s="149"/>
      <c r="J32" s="1"/>
      <c r="K32" s="1"/>
      <c r="L32" s="16"/>
    </row>
    <row r="33" spans="2:12" ht="15" thickTop="1" thickBot="1" x14ac:dyDescent="0.3">
      <c r="B33" s="142">
        <v>45238</v>
      </c>
      <c r="C33" s="139"/>
      <c r="D33" s="139"/>
      <c r="E33" s="139"/>
      <c r="F33" s="139"/>
      <c r="G33" s="139"/>
      <c r="H33" s="149"/>
      <c r="J33" s="1"/>
      <c r="K33" s="1"/>
      <c r="L33" s="16"/>
    </row>
    <row r="34" spans="2:12" ht="15" thickTop="1" thickBot="1" x14ac:dyDescent="0.3">
      <c r="B34" s="142">
        <v>45239</v>
      </c>
      <c r="C34" s="139"/>
      <c r="D34" s="139"/>
      <c r="E34" s="139"/>
      <c r="F34" s="139"/>
      <c r="G34" s="139"/>
      <c r="H34" s="149"/>
      <c r="J34" s="1"/>
      <c r="K34" s="1"/>
      <c r="L34" s="16"/>
    </row>
    <row r="35" spans="2:12" ht="15" thickTop="1" thickBot="1" x14ac:dyDescent="0.3">
      <c r="B35" s="142">
        <v>45240</v>
      </c>
      <c r="C35" s="139"/>
      <c r="D35" s="139"/>
      <c r="E35" s="139"/>
      <c r="F35" s="139"/>
      <c r="G35" s="139"/>
      <c r="H35" s="149"/>
      <c r="J35" s="1"/>
      <c r="K35" s="1"/>
      <c r="L35" s="16"/>
    </row>
    <row r="36" spans="2:12" ht="15" thickTop="1" thickBot="1" x14ac:dyDescent="0.3">
      <c r="B36" s="142">
        <v>45241</v>
      </c>
      <c r="C36" s="139"/>
      <c r="D36" s="139"/>
      <c r="E36" s="139"/>
      <c r="F36" s="139"/>
      <c r="G36" s="139"/>
      <c r="H36" s="149"/>
      <c r="J36" s="1"/>
      <c r="K36" s="1"/>
      <c r="L36" s="16"/>
    </row>
    <row r="37" spans="2:12" ht="15" thickTop="1" thickBot="1" x14ac:dyDescent="0.3">
      <c r="B37" s="142">
        <v>45242</v>
      </c>
      <c r="C37" s="139"/>
      <c r="D37" s="139"/>
      <c r="E37" s="139"/>
      <c r="F37" s="139"/>
      <c r="G37" s="139"/>
      <c r="H37" s="149"/>
      <c r="J37" s="1"/>
      <c r="K37" s="1"/>
      <c r="L37" s="16"/>
    </row>
    <row r="38" spans="2:12" ht="15" thickTop="1" thickBot="1" x14ac:dyDescent="0.3">
      <c r="B38" s="142">
        <v>45243</v>
      </c>
      <c r="C38" s="139"/>
      <c r="D38" s="139"/>
      <c r="E38" s="139"/>
      <c r="F38" s="139"/>
      <c r="G38" s="139"/>
      <c r="H38" s="149"/>
      <c r="J38" s="1"/>
      <c r="K38" s="1"/>
      <c r="L38" s="16"/>
    </row>
    <row r="39" spans="2:12" ht="15" thickTop="1" thickBot="1" x14ac:dyDescent="0.3">
      <c r="B39" s="142">
        <v>45244</v>
      </c>
      <c r="C39" s="139"/>
      <c r="D39" s="139"/>
      <c r="E39" s="139"/>
      <c r="F39" s="139"/>
      <c r="G39" s="139"/>
      <c r="H39" s="149"/>
      <c r="J39" s="1"/>
      <c r="K39" s="1"/>
      <c r="L39" s="16"/>
    </row>
    <row r="40" spans="2:12" ht="15" thickTop="1" thickBot="1" x14ac:dyDescent="0.3">
      <c r="B40" s="142">
        <v>45245</v>
      </c>
      <c r="C40" s="139"/>
      <c r="D40" s="139"/>
      <c r="E40" s="139"/>
      <c r="F40" s="139"/>
      <c r="G40" s="139"/>
      <c r="H40" s="149"/>
      <c r="J40" s="1"/>
      <c r="K40" s="1"/>
      <c r="L40" s="16"/>
    </row>
    <row r="41" spans="2:12" ht="15" thickTop="1" thickBot="1" x14ac:dyDescent="0.3">
      <c r="B41" s="142">
        <v>45246</v>
      </c>
      <c r="C41" s="139"/>
      <c r="D41" s="139"/>
      <c r="E41" s="139"/>
      <c r="F41" s="139"/>
      <c r="G41" s="139"/>
      <c r="H41" s="149"/>
      <c r="J41" s="1"/>
      <c r="K41" s="1"/>
      <c r="L41" s="16"/>
    </row>
    <row r="42" spans="2:12" ht="15" thickTop="1" thickBot="1" x14ac:dyDescent="0.3">
      <c r="B42" s="142">
        <v>45247</v>
      </c>
      <c r="C42" s="139"/>
      <c r="D42" s="139"/>
      <c r="E42" s="139"/>
      <c r="F42" s="139"/>
      <c r="G42" s="139"/>
      <c r="H42" s="149"/>
      <c r="J42" s="1"/>
      <c r="K42" s="1"/>
      <c r="L42" s="16"/>
    </row>
    <row r="43" spans="2:12" ht="15" thickTop="1" thickBot="1" x14ac:dyDescent="0.3">
      <c r="B43" s="142">
        <v>45248</v>
      </c>
      <c r="C43" s="139"/>
      <c r="D43" s="139"/>
      <c r="E43" s="139"/>
      <c r="F43" s="139"/>
      <c r="G43" s="139"/>
      <c r="H43" s="149"/>
      <c r="J43" s="1"/>
      <c r="K43" s="1"/>
      <c r="L43" s="16"/>
    </row>
    <row r="44" spans="2:12" ht="15" thickTop="1" thickBot="1" x14ac:dyDescent="0.3">
      <c r="B44" s="142">
        <v>45249</v>
      </c>
      <c r="C44" s="139"/>
      <c r="D44" s="139"/>
      <c r="E44" s="139"/>
      <c r="F44" s="139"/>
      <c r="G44" s="139"/>
      <c r="H44" s="149"/>
      <c r="J44" s="1"/>
      <c r="K44" s="1"/>
      <c r="L44" s="16"/>
    </row>
    <row r="45" spans="2:12" ht="15" thickTop="1" thickBot="1" x14ac:dyDescent="0.3">
      <c r="B45" s="142">
        <v>45250</v>
      </c>
      <c r="C45" s="139"/>
      <c r="D45" s="139"/>
      <c r="E45" s="139"/>
      <c r="F45" s="139"/>
      <c r="G45" s="139"/>
      <c r="H45" s="149"/>
      <c r="J45" s="1"/>
      <c r="K45" s="1"/>
      <c r="L45" s="16"/>
    </row>
    <row r="46" spans="2:12" ht="15" thickTop="1" thickBot="1" x14ac:dyDescent="0.3">
      <c r="B46" s="142">
        <v>45251</v>
      </c>
      <c r="C46" s="139"/>
      <c r="D46" s="139"/>
      <c r="E46" s="139"/>
      <c r="F46" s="139"/>
      <c r="G46" s="139"/>
      <c r="H46" s="149"/>
      <c r="J46" s="1"/>
      <c r="K46" s="1"/>
      <c r="L46" s="16"/>
    </row>
    <row r="47" spans="2:12" ht="15" thickTop="1" thickBot="1" x14ac:dyDescent="0.3">
      <c r="B47" s="142">
        <v>45252</v>
      </c>
      <c r="C47" s="139"/>
      <c r="D47" s="139"/>
      <c r="E47" s="139"/>
      <c r="F47" s="139"/>
      <c r="G47" s="139"/>
      <c r="H47" s="149"/>
      <c r="J47" s="1"/>
      <c r="K47" s="1"/>
      <c r="L47" s="16"/>
    </row>
    <row r="48" spans="2:12" ht="15" thickTop="1" thickBot="1" x14ac:dyDescent="0.3">
      <c r="B48" s="142">
        <v>45253</v>
      </c>
      <c r="C48" s="139"/>
      <c r="D48" s="139"/>
      <c r="E48" s="139"/>
      <c r="F48" s="139"/>
      <c r="G48" s="139"/>
      <c r="H48" s="149"/>
      <c r="J48" s="1"/>
      <c r="K48" s="1"/>
      <c r="L48" s="16"/>
    </row>
    <row r="49" spans="2:12" ht="15" thickTop="1" thickBot="1" x14ac:dyDescent="0.3">
      <c r="B49" s="142">
        <v>45254</v>
      </c>
      <c r="C49" s="139"/>
      <c r="D49" s="139"/>
      <c r="E49" s="139"/>
      <c r="F49" s="139"/>
      <c r="G49" s="139"/>
      <c r="H49" s="149"/>
      <c r="J49" s="1"/>
      <c r="K49" s="1"/>
      <c r="L49" s="16"/>
    </row>
    <row r="50" spans="2:12" ht="15" thickTop="1" thickBot="1" x14ac:dyDescent="0.3">
      <c r="B50" s="142">
        <v>45255</v>
      </c>
      <c r="C50" s="139"/>
      <c r="D50" s="139"/>
      <c r="E50" s="139"/>
      <c r="F50" s="139"/>
      <c r="G50" s="139"/>
      <c r="H50" s="149"/>
      <c r="J50" s="1"/>
      <c r="K50" s="1"/>
      <c r="L50" s="16"/>
    </row>
    <row r="51" spans="2:12" ht="15" thickTop="1" thickBot="1" x14ac:dyDescent="0.3">
      <c r="B51" s="142">
        <v>45256</v>
      </c>
      <c r="C51" s="139"/>
      <c r="D51" s="139"/>
      <c r="E51" s="139"/>
      <c r="F51" s="139"/>
      <c r="G51" s="139"/>
      <c r="H51" s="149"/>
      <c r="J51" s="1"/>
      <c r="K51" s="1"/>
      <c r="L51" s="16"/>
    </row>
    <row r="52" spans="2:12" ht="15" thickTop="1" thickBot="1" x14ac:dyDescent="0.3">
      <c r="B52" s="142">
        <v>45257</v>
      </c>
      <c r="C52" s="139"/>
      <c r="D52" s="139"/>
      <c r="E52" s="139"/>
      <c r="F52" s="139"/>
      <c r="G52" s="139"/>
      <c r="H52" s="149"/>
      <c r="J52" s="1"/>
      <c r="K52" s="1"/>
      <c r="L52" s="16"/>
    </row>
    <row r="53" spans="2:12" ht="15" thickTop="1" thickBot="1" x14ac:dyDescent="0.3">
      <c r="B53" s="142">
        <v>45258</v>
      </c>
      <c r="C53" s="139"/>
      <c r="D53" s="139"/>
      <c r="E53" s="139"/>
      <c r="F53" s="139"/>
      <c r="G53" s="139"/>
      <c r="H53" s="149"/>
      <c r="J53" s="1"/>
      <c r="K53" s="1"/>
      <c r="L53" s="16"/>
    </row>
    <row r="54" spans="2:12" ht="15" thickTop="1" thickBot="1" x14ac:dyDescent="0.3">
      <c r="B54" s="142">
        <v>45259</v>
      </c>
      <c r="C54" s="139"/>
      <c r="D54" s="139"/>
      <c r="E54" s="139"/>
      <c r="F54" s="139"/>
      <c r="G54" s="139"/>
      <c r="H54" s="149"/>
      <c r="J54" s="1"/>
      <c r="K54" s="1"/>
      <c r="L54" s="16"/>
    </row>
    <row r="55" spans="2:12" ht="15" thickTop="1" thickBot="1" x14ac:dyDescent="0.3">
      <c r="B55" s="142">
        <v>45260</v>
      </c>
      <c r="C55" s="139"/>
      <c r="D55" s="139"/>
      <c r="E55" s="139"/>
      <c r="F55" s="139"/>
      <c r="G55" s="139"/>
      <c r="H55" s="149"/>
      <c r="J55" s="1"/>
      <c r="K55" s="1"/>
      <c r="L55" s="16"/>
    </row>
    <row r="56" spans="2:12" ht="15" thickTop="1" thickBot="1" x14ac:dyDescent="0.3">
      <c r="B56" s="142">
        <v>45261</v>
      </c>
      <c r="C56" s="139"/>
      <c r="D56" s="139"/>
      <c r="E56" s="139"/>
      <c r="F56" s="139"/>
      <c r="G56" s="139"/>
      <c r="H56" s="149"/>
      <c r="J56" s="1"/>
      <c r="K56" s="1"/>
      <c r="L56" s="16"/>
    </row>
    <row r="57" spans="2:12" ht="15" thickTop="1" thickBot="1" x14ac:dyDescent="0.3">
      <c r="B57" s="142">
        <v>45262</v>
      </c>
      <c r="C57" s="139"/>
      <c r="D57" s="139"/>
      <c r="E57" s="139"/>
      <c r="F57" s="139"/>
      <c r="G57" s="139"/>
      <c r="H57" s="149"/>
      <c r="J57" s="1"/>
      <c r="K57" s="1"/>
      <c r="L57" s="16"/>
    </row>
    <row r="58" spans="2:12" ht="15" thickTop="1" thickBot="1" x14ac:dyDescent="0.3">
      <c r="B58" s="142">
        <v>45263</v>
      </c>
      <c r="C58" s="139"/>
      <c r="D58" s="139"/>
      <c r="E58" s="139"/>
      <c r="F58" s="139"/>
      <c r="G58" s="139"/>
      <c r="H58" s="149"/>
      <c r="J58" s="1"/>
      <c r="K58" s="1"/>
      <c r="L58" s="16"/>
    </row>
    <row r="59" spans="2:12" ht="15" thickTop="1" thickBot="1" x14ac:dyDescent="0.3">
      <c r="B59" s="142">
        <v>45264</v>
      </c>
      <c r="C59" s="139"/>
      <c r="D59" s="139"/>
      <c r="E59" s="139"/>
      <c r="F59" s="139"/>
      <c r="G59" s="139"/>
      <c r="H59" s="149"/>
      <c r="J59" s="1"/>
      <c r="K59" s="1"/>
      <c r="L59" s="16"/>
    </row>
    <row r="60" spans="2:12" ht="15" thickTop="1" thickBot="1" x14ac:dyDescent="0.3">
      <c r="B60" s="142">
        <v>45265</v>
      </c>
      <c r="C60" s="139"/>
      <c r="D60" s="139"/>
      <c r="E60" s="139"/>
      <c r="F60" s="139"/>
      <c r="G60" s="139"/>
      <c r="H60" s="149"/>
      <c r="J60" s="1"/>
      <c r="K60" s="1"/>
      <c r="L60" s="16"/>
    </row>
    <row r="61" spans="2:12" ht="15" thickTop="1" thickBot="1" x14ac:dyDescent="0.3">
      <c r="B61" s="142">
        <v>45266</v>
      </c>
      <c r="C61" s="139"/>
      <c r="D61" s="139"/>
      <c r="E61" s="139"/>
      <c r="F61" s="139"/>
      <c r="G61" s="139"/>
      <c r="H61" s="149"/>
      <c r="J61" s="1"/>
      <c r="K61" s="1"/>
      <c r="L61" s="16"/>
    </row>
    <row r="62" spans="2:12" ht="15" thickTop="1" thickBot="1" x14ac:dyDescent="0.3">
      <c r="B62" s="142">
        <v>45267</v>
      </c>
      <c r="C62" s="139"/>
      <c r="D62" s="139"/>
      <c r="E62" s="139"/>
      <c r="F62" s="139"/>
      <c r="G62" s="139"/>
      <c r="H62" s="149"/>
      <c r="J62" s="1"/>
      <c r="K62" s="1"/>
      <c r="L62" s="16"/>
    </row>
    <row r="63" spans="2:12" ht="15" thickTop="1" thickBot="1" x14ac:dyDescent="0.3">
      <c r="B63" s="142">
        <v>45268</v>
      </c>
      <c r="C63" s="139"/>
      <c r="D63" s="139"/>
      <c r="E63" s="139"/>
      <c r="F63" s="139"/>
      <c r="G63" s="139"/>
      <c r="H63" s="149"/>
      <c r="J63" s="1"/>
      <c r="K63" s="1"/>
      <c r="L63" s="16"/>
    </row>
    <row r="64" spans="2:12" ht="15" thickTop="1" thickBot="1" x14ac:dyDescent="0.3">
      <c r="B64" s="142">
        <v>45269</v>
      </c>
      <c r="C64" s="139"/>
      <c r="D64" s="139"/>
      <c r="E64" s="139"/>
      <c r="F64" s="139"/>
      <c r="G64" s="139"/>
      <c r="H64" s="149"/>
      <c r="J64" s="1"/>
      <c r="K64" s="1"/>
      <c r="L64" s="16"/>
    </row>
    <row r="65" spans="2:12" ht="15" thickTop="1" thickBot="1" x14ac:dyDescent="0.3">
      <c r="B65" s="142">
        <v>45270</v>
      </c>
      <c r="C65" s="139"/>
      <c r="D65" s="139"/>
      <c r="E65" s="139"/>
      <c r="F65" s="139"/>
      <c r="G65" s="139"/>
      <c r="H65" s="149"/>
      <c r="J65" s="1"/>
      <c r="K65" s="1"/>
      <c r="L65" s="16"/>
    </row>
    <row r="66" spans="2:12" ht="15" thickTop="1" thickBot="1" x14ac:dyDescent="0.3">
      <c r="B66" s="142">
        <v>45271</v>
      </c>
      <c r="C66" s="139"/>
      <c r="D66" s="139"/>
      <c r="E66" s="139"/>
      <c r="F66" s="139"/>
      <c r="G66" s="139"/>
      <c r="H66" s="149"/>
      <c r="J66" s="1"/>
      <c r="K66" s="1"/>
      <c r="L66" s="16"/>
    </row>
    <row r="67" spans="2:12" ht="15" thickTop="1" thickBot="1" x14ac:dyDescent="0.3">
      <c r="B67" s="142">
        <v>45272</v>
      </c>
      <c r="C67" s="139"/>
      <c r="D67" s="139"/>
      <c r="E67" s="139"/>
      <c r="F67" s="139"/>
      <c r="G67" s="139"/>
      <c r="H67" s="149"/>
      <c r="J67" s="1"/>
      <c r="K67" s="1"/>
      <c r="L67" s="16"/>
    </row>
    <row r="68" spans="2:12" ht="15" thickTop="1" thickBot="1" x14ac:dyDescent="0.3">
      <c r="B68" s="142">
        <v>45273</v>
      </c>
      <c r="C68" s="139"/>
      <c r="D68" s="139"/>
      <c r="E68" s="139"/>
      <c r="F68" s="139"/>
      <c r="G68" s="139"/>
      <c r="H68" s="149"/>
      <c r="J68" s="1"/>
      <c r="K68" s="1"/>
      <c r="L68" s="16"/>
    </row>
    <row r="69" spans="2:12" ht="15" thickTop="1" thickBot="1" x14ac:dyDescent="0.3">
      <c r="B69" s="142">
        <v>45274</v>
      </c>
      <c r="C69" s="139"/>
      <c r="D69" s="139"/>
      <c r="E69" s="139"/>
      <c r="F69" s="139"/>
      <c r="G69" s="139"/>
      <c r="H69" s="149"/>
      <c r="J69" s="1"/>
      <c r="K69" s="1"/>
      <c r="L69" s="16"/>
    </row>
    <row r="70" spans="2:12" ht="15" thickTop="1" thickBot="1" x14ac:dyDescent="0.3">
      <c r="B70" s="142">
        <v>45275</v>
      </c>
      <c r="C70" s="139"/>
      <c r="D70" s="139"/>
      <c r="E70" s="139"/>
      <c r="F70" s="139"/>
      <c r="G70" s="139"/>
      <c r="H70" s="149"/>
      <c r="J70" s="1"/>
      <c r="K70" s="1"/>
      <c r="L70" s="16"/>
    </row>
    <row r="71" spans="2:12" ht="15" thickTop="1" thickBot="1" x14ac:dyDescent="0.3">
      <c r="B71" s="142">
        <v>45276</v>
      </c>
      <c r="C71" s="139"/>
      <c r="D71" s="139"/>
      <c r="E71" s="139"/>
      <c r="F71" s="139"/>
      <c r="G71" s="139"/>
      <c r="H71" s="149"/>
      <c r="J71" s="1"/>
      <c r="K71" s="1"/>
      <c r="L71" s="16"/>
    </row>
    <row r="72" spans="2:12" ht="15" thickTop="1" thickBot="1" x14ac:dyDescent="0.3">
      <c r="B72" s="142">
        <v>45277</v>
      </c>
      <c r="C72" s="139"/>
      <c r="D72" s="139"/>
      <c r="E72" s="139"/>
      <c r="F72" s="139"/>
      <c r="G72" s="139"/>
      <c r="H72" s="149"/>
      <c r="J72" s="1"/>
      <c r="K72" s="1"/>
      <c r="L72" s="16"/>
    </row>
    <row r="73" spans="2:12" ht="15" thickTop="1" thickBot="1" x14ac:dyDescent="0.3">
      <c r="B73" s="142">
        <v>45278</v>
      </c>
      <c r="C73" s="139"/>
      <c r="D73" s="139"/>
      <c r="E73" s="139"/>
      <c r="F73" s="139"/>
      <c r="G73" s="139"/>
      <c r="H73" s="149"/>
      <c r="J73" s="1"/>
      <c r="K73" s="1"/>
      <c r="L73" s="16"/>
    </row>
    <row r="74" spans="2:12" ht="15" thickTop="1" thickBot="1" x14ac:dyDescent="0.3">
      <c r="B74" s="142">
        <v>45279</v>
      </c>
      <c r="C74" s="139"/>
      <c r="D74" s="139"/>
      <c r="E74" s="139"/>
      <c r="F74" s="139"/>
      <c r="G74" s="139"/>
      <c r="H74" s="149"/>
      <c r="J74" s="1"/>
      <c r="K74" s="1"/>
      <c r="L74" s="16"/>
    </row>
    <row r="75" spans="2:12" ht="15" thickTop="1" thickBot="1" x14ac:dyDescent="0.3">
      <c r="B75" s="142">
        <v>45280</v>
      </c>
      <c r="C75" s="139"/>
      <c r="D75" s="139"/>
      <c r="E75" s="139"/>
      <c r="F75" s="139"/>
      <c r="G75" s="139"/>
      <c r="H75" s="149"/>
      <c r="J75" s="1"/>
      <c r="K75" s="1"/>
      <c r="L75" s="16"/>
    </row>
    <row r="76" spans="2:12" ht="15" thickTop="1" thickBot="1" x14ac:dyDescent="0.3">
      <c r="B76" s="142">
        <v>45281</v>
      </c>
      <c r="C76" s="139"/>
      <c r="D76" s="139"/>
      <c r="E76" s="139"/>
      <c r="F76" s="139"/>
      <c r="G76" s="139"/>
      <c r="H76" s="149"/>
      <c r="J76" s="1"/>
      <c r="K76" s="1"/>
      <c r="L76" s="16"/>
    </row>
    <row r="77" spans="2:12" ht="15" thickTop="1" thickBot="1" x14ac:dyDescent="0.3">
      <c r="B77" s="142">
        <v>45282</v>
      </c>
      <c r="C77" s="139"/>
      <c r="D77" s="139"/>
      <c r="E77" s="139"/>
      <c r="F77" s="139"/>
      <c r="G77" s="139"/>
      <c r="H77" s="149"/>
      <c r="J77" s="1"/>
      <c r="K77" s="1"/>
      <c r="L77" s="16"/>
    </row>
    <row r="78" spans="2:12" ht="15" thickTop="1" thickBot="1" x14ac:dyDescent="0.3">
      <c r="B78" s="142">
        <v>45283</v>
      </c>
      <c r="C78" s="139"/>
      <c r="D78" s="139"/>
      <c r="E78" s="139"/>
      <c r="F78" s="139"/>
      <c r="G78" s="139"/>
      <c r="H78" s="149"/>
      <c r="J78" s="1"/>
      <c r="K78" s="1"/>
      <c r="L78" s="16"/>
    </row>
    <row r="79" spans="2:12" ht="15" thickTop="1" thickBot="1" x14ac:dyDescent="0.3">
      <c r="B79" s="142">
        <v>45284</v>
      </c>
      <c r="C79" s="139"/>
      <c r="D79" s="139"/>
      <c r="E79" s="139"/>
      <c r="F79" s="139"/>
      <c r="G79" s="139"/>
      <c r="H79" s="149"/>
      <c r="J79" s="1"/>
      <c r="K79" s="1"/>
      <c r="L79" s="16"/>
    </row>
    <row r="80" spans="2:12" ht="15" thickTop="1" thickBot="1" x14ac:dyDescent="0.3">
      <c r="B80" s="142">
        <v>45285</v>
      </c>
      <c r="C80" s="139"/>
      <c r="D80" s="139"/>
      <c r="E80" s="139"/>
      <c r="F80" s="139"/>
      <c r="G80" s="139"/>
      <c r="H80" s="149"/>
      <c r="J80" s="1"/>
      <c r="K80" s="1"/>
      <c r="L80" s="16"/>
    </row>
    <row r="81" spans="2:12" ht="15" thickTop="1" thickBot="1" x14ac:dyDescent="0.3">
      <c r="B81" s="142">
        <v>45286</v>
      </c>
      <c r="C81" s="139"/>
      <c r="D81" s="139"/>
      <c r="E81" s="139"/>
      <c r="F81" s="139"/>
      <c r="G81" s="139"/>
      <c r="H81" s="149"/>
      <c r="J81" s="1"/>
      <c r="K81" s="1"/>
      <c r="L81" s="16"/>
    </row>
    <row r="82" spans="2:12" ht="15" thickTop="1" thickBot="1" x14ac:dyDescent="0.3">
      <c r="B82" s="142">
        <v>45287</v>
      </c>
      <c r="C82" s="139"/>
      <c r="D82" s="139"/>
      <c r="E82" s="139"/>
      <c r="F82" s="139"/>
      <c r="G82" s="139"/>
      <c r="H82" s="149"/>
      <c r="J82" s="1"/>
      <c r="K82" s="1"/>
      <c r="L82" s="16"/>
    </row>
    <row r="83" spans="2:12" ht="15" thickTop="1" thickBot="1" x14ac:dyDescent="0.3">
      <c r="B83" s="142">
        <v>45288</v>
      </c>
      <c r="C83" s="139"/>
      <c r="D83" s="139"/>
      <c r="E83" s="139"/>
      <c r="F83" s="139"/>
      <c r="G83" s="139"/>
      <c r="H83" s="149"/>
      <c r="J83" s="1"/>
      <c r="K83" s="1"/>
      <c r="L83" s="16"/>
    </row>
    <row r="84" spans="2:12" ht="15" thickTop="1" thickBot="1" x14ac:dyDescent="0.3">
      <c r="B84" s="142">
        <v>45289</v>
      </c>
      <c r="C84" s="139"/>
      <c r="D84" s="139"/>
      <c r="E84" s="139"/>
      <c r="F84" s="139"/>
      <c r="G84" s="139"/>
      <c r="H84" s="149"/>
      <c r="J84" s="1"/>
      <c r="K84" s="1"/>
      <c r="L84" s="16"/>
    </row>
    <row r="85" spans="2:12" ht="15" thickTop="1" thickBot="1" x14ac:dyDescent="0.3">
      <c r="B85" s="142">
        <v>45290</v>
      </c>
      <c r="C85" s="139"/>
      <c r="D85" s="139"/>
      <c r="E85" s="139"/>
      <c r="F85" s="139"/>
      <c r="G85" s="139"/>
      <c r="H85" s="149"/>
      <c r="J85" s="1"/>
      <c r="K85" s="1"/>
      <c r="L85" s="16"/>
    </row>
    <row r="86" spans="2:12" ht="15" thickTop="1" thickBot="1" x14ac:dyDescent="0.3">
      <c r="B86" s="142">
        <v>45291</v>
      </c>
      <c r="C86" s="139"/>
      <c r="D86" s="139"/>
      <c r="E86" s="139"/>
      <c r="F86" s="139"/>
      <c r="G86" s="139"/>
      <c r="H86" s="149"/>
      <c r="J86" s="1"/>
      <c r="K86" s="1"/>
      <c r="L86" s="16"/>
    </row>
    <row r="87" spans="2:12" ht="15" thickTop="1" thickBot="1" x14ac:dyDescent="0.3">
      <c r="B87" s="142">
        <v>45292</v>
      </c>
      <c r="C87" s="139"/>
      <c r="D87" s="139"/>
      <c r="E87" s="139"/>
      <c r="F87" s="139"/>
      <c r="G87" s="139"/>
      <c r="H87" s="149"/>
      <c r="J87" s="1"/>
      <c r="K87" s="1"/>
      <c r="L87" s="16"/>
    </row>
    <row r="88" spans="2:12" ht="15" thickTop="1" thickBot="1" x14ac:dyDescent="0.3">
      <c r="B88" s="142">
        <v>45293</v>
      </c>
      <c r="C88" s="139"/>
      <c r="D88" s="139"/>
      <c r="E88" s="139"/>
      <c r="F88" s="139"/>
      <c r="G88" s="139"/>
      <c r="H88" s="149"/>
      <c r="J88" s="1"/>
      <c r="K88" s="1"/>
      <c r="L88" s="16"/>
    </row>
    <row r="89" spans="2:12" ht="15" thickTop="1" thickBot="1" x14ac:dyDescent="0.3">
      <c r="B89" s="142">
        <v>45294</v>
      </c>
      <c r="C89" s="139"/>
      <c r="D89" s="139"/>
      <c r="E89" s="139"/>
      <c r="F89" s="139"/>
      <c r="G89" s="139"/>
      <c r="H89" s="149"/>
      <c r="J89" s="1"/>
      <c r="K89" s="1"/>
      <c r="L89" s="16"/>
    </row>
    <row r="90" spans="2:12" ht="15" thickTop="1" thickBot="1" x14ac:dyDescent="0.3">
      <c r="B90" s="142">
        <v>45295</v>
      </c>
      <c r="C90" s="139"/>
      <c r="D90" s="139"/>
      <c r="E90" s="139"/>
      <c r="F90" s="139"/>
      <c r="G90" s="139"/>
      <c r="H90" s="149"/>
      <c r="J90" s="1"/>
      <c r="K90" s="1"/>
      <c r="L90" s="16"/>
    </row>
    <row r="91" spans="2:12" ht="15" thickTop="1" thickBot="1" x14ac:dyDescent="0.3">
      <c r="B91" s="142">
        <v>45296</v>
      </c>
      <c r="C91" s="139"/>
      <c r="D91" s="139"/>
      <c r="E91" s="139"/>
      <c r="F91" s="139"/>
      <c r="G91" s="139"/>
      <c r="H91" s="149"/>
      <c r="J91" s="1"/>
      <c r="K91" s="1"/>
      <c r="L91" s="16"/>
    </row>
    <row r="92" spans="2:12" ht="15" thickTop="1" thickBot="1" x14ac:dyDescent="0.3">
      <c r="B92" s="142">
        <v>45297</v>
      </c>
      <c r="C92" s="139"/>
      <c r="D92" s="139"/>
      <c r="E92" s="139"/>
      <c r="F92" s="139"/>
      <c r="G92" s="139"/>
      <c r="H92" s="149"/>
      <c r="J92" s="1"/>
      <c r="K92" s="1"/>
      <c r="L92" s="16"/>
    </row>
    <row r="93" spans="2:12" ht="15" thickTop="1" thickBot="1" x14ac:dyDescent="0.3">
      <c r="B93" s="142">
        <v>45298</v>
      </c>
      <c r="C93" s="139"/>
      <c r="D93" s="139"/>
      <c r="E93" s="139"/>
      <c r="F93" s="139"/>
      <c r="G93" s="139"/>
      <c r="H93" s="149"/>
      <c r="J93" s="1"/>
      <c r="K93" s="1"/>
      <c r="L93" s="16"/>
    </row>
    <row r="94" spans="2:12" ht="15" thickTop="1" thickBot="1" x14ac:dyDescent="0.3">
      <c r="B94" s="142">
        <v>45299</v>
      </c>
      <c r="C94" s="139"/>
      <c r="D94" s="139"/>
      <c r="E94" s="139"/>
      <c r="F94" s="139"/>
      <c r="G94" s="139"/>
      <c r="H94" s="149"/>
      <c r="J94" s="1"/>
      <c r="K94" s="1"/>
      <c r="L94" s="16"/>
    </row>
    <row r="95" spans="2:12" ht="15" thickTop="1" thickBot="1" x14ac:dyDescent="0.3">
      <c r="B95" s="142">
        <v>45300</v>
      </c>
      <c r="C95" s="139"/>
      <c r="D95" s="139"/>
      <c r="E95" s="139"/>
      <c r="F95" s="139"/>
      <c r="G95" s="139"/>
      <c r="H95" s="149"/>
      <c r="J95" s="1"/>
      <c r="K95" s="1"/>
      <c r="L95" s="16"/>
    </row>
    <row r="96" spans="2:12" ht="15" thickTop="1" thickBot="1" x14ac:dyDescent="0.3">
      <c r="B96" s="142">
        <v>45301</v>
      </c>
      <c r="C96" s="139"/>
      <c r="D96" s="139"/>
      <c r="E96" s="139"/>
      <c r="F96" s="139"/>
      <c r="G96" s="139"/>
      <c r="H96" s="149"/>
      <c r="J96" s="1"/>
      <c r="K96" s="1"/>
      <c r="L96" s="16"/>
    </row>
    <row r="97" spans="2:12" ht="15" thickTop="1" thickBot="1" x14ac:dyDescent="0.3">
      <c r="B97" s="142">
        <v>45302</v>
      </c>
      <c r="C97" s="139"/>
      <c r="D97" s="139"/>
      <c r="E97" s="139"/>
      <c r="F97" s="139"/>
      <c r="G97" s="139"/>
      <c r="H97" s="149"/>
      <c r="J97" s="1"/>
      <c r="K97" s="1"/>
      <c r="L97" s="16"/>
    </row>
    <row r="98" spans="2:12" ht="15" thickTop="1" thickBot="1" x14ac:dyDescent="0.3">
      <c r="B98" s="142">
        <v>45303</v>
      </c>
      <c r="C98" s="139"/>
      <c r="D98" s="139"/>
      <c r="E98" s="139"/>
      <c r="F98" s="139"/>
      <c r="G98" s="139"/>
      <c r="H98" s="149"/>
      <c r="J98" s="1"/>
      <c r="K98" s="1"/>
      <c r="L98" s="16"/>
    </row>
    <row r="99" spans="2:12" ht="15" thickTop="1" thickBot="1" x14ac:dyDescent="0.3">
      <c r="B99" s="142">
        <v>45304</v>
      </c>
      <c r="C99" s="139"/>
      <c r="D99" s="139"/>
      <c r="E99" s="139"/>
      <c r="F99" s="139"/>
      <c r="G99" s="139"/>
      <c r="H99" s="149"/>
      <c r="J99" s="1"/>
      <c r="K99" s="1"/>
      <c r="L99" s="16"/>
    </row>
    <row r="100" spans="2:12" ht="15" thickTop="1" thickBot="1" x14ac:dyDescent="0.3">
      <c r="B100" s="142">
        <v>45305</v>
      </c>
      <c r="C100" s="139"/>
      <c r="D100" s="139"/>
      <c r="E100" s="139"/>
      <c r="F100" s="139"/>
      <c r="G100" s="139"/>
      <c r="H100" s="149"/>
      <c r="J100" s="1"/>
      <c r="K100" s="1"/>
      <c r="L100" s="16"/>
    </row>
    <row r="101" spans="2:12" ht="15" thickTop="1" thickBot="1" x14ac:dyDescent="0.3">
      <c r="B101" s="142">
        <v>45306</v>
      </c>
      <c r="C101" s="139"/>
      <c r="D101" s="139"/>
      <c r="E101" s="139"/>
      <c r="F101" s="139"/>
      <c r="G101" s="139"/>
      <c r="H101" s="149"/>
      <c r="J101" s="1"/>
      <c r="K101" s="1"/>
      <c r="L101" s="16"/>
    </row>
    <row r="102" spans="2:12" ht="15" thickTop="1" thickBot="1" x14ac:dyDescent="0.3">
      <c r="B102" s="142">
        <v>45307</v>
      </c>
      <c r="C102" s="139"/>
      <c r="D102" s="139"/>
      <c r="E102" s="139"/>
      <c r="F102" s="139"/>
      <c r="G102" s="139"/>
      <c r="H102" s="149"/>
      <c r="J102" s="1"/>
      <c r="K102" s="1"/>
      <c r="L102" s="16"/>
    </row>
    <row r="103" spans="2:12" ht="15" thickTop="1" thickBot="1" x14ac:dyDescent="0.3">
      <c r="B103" s="142">
        <v>45308</v>
      </c>
      <c r="C103" s="139"/>
      <c r="D103" s="139"/>
      <c r="E103" s="139"/>
      <c r="F103" s="139"/>
      <c r="G103" s="139"/>
      <c r="H103" s="149"/>
      <c r="J103" s="1"/>
      <c r="K103" s="1"/>
      <c r="L103" s="16"/>
    </row>
    <row r="104" spans="2:12" ht="15" thickTop="1" thickBot="1" x14ac:dyDescent="0.3">
      <c r="B104" s="142">
        <v>45309</v>
      </c>
      <c r="C104" s="139"/>
      <c r="D104" s="139"/>
      <c r="E104" s="139"/>
      <c r="F104" s="139"/>
      <c r="G104" s="139"/>
      <c r="H104" s="149"/>
      <c r="J104" s="1"/>
      <c r="K104" s="1"/>
      <c r="L104" s="16"/>
    </row>
    <row r="105" spans="2:12" ht="15" thickTop="1" thickBot="1" x14ac:dyDescent="0.3">
      <c r="B105" s="142">
        <v>45310</v>
      </c>
      <c r="C105" s="139"/>
      <c r="D105" s="139"/>
      <c r="E105" s="139"/>
      <c r="F105" s="139"/>
      <c r="G105" s="139"/>
      <c r="H105" s="149"/>
      <c r="J105" s="1"/>
      <c r="K105" s="1"/>
      <c r="L105" s="16"/>
    </row>
    <row r="106" spans="2:12" ht="15" thickTop="1" thickBot="1" x14ac:dyDescent="0.3">
      <c r="B106" s="142">
        <v>45311</v>
      </c>
      <c r="C106" s="139"/>
      <c r="D106" s="139"/>
      <c r="E106" s="139"/>
      <c r="F106" s="139"/>
      <c r="G106" s="139"/>
      <c r="H106" s="149"/>
      <c r="J106" s="1"/>
      <c r="K106" s="1"/>
      <c r="L106" s="16"/>
    </row>
    <row r="107" spans="2:12" ht="15" thickTop="1" thickBot="1" x14ac:dyDescent="0.3">
      <c r="B107" s="142">
        <v>45312</v>
      </c>
      <c r="C107" s="139"/>
      <c r="D107" s="139"/>
      <c r="E107" s="139"/>
      <c r="F107" s="139"/>
      <c r="G107" s="139"/>
      <c r="H107" s="149"/>
      <c r="J107" s="1"/>
      <c r="K107" s="1"/>
      <c r="L107" s="16"/>
    </row>
    <row r="108" spans="2:12" ht="15" thickTop="1" thickBot="1" x14ac:dyDescent="0.3">
      <c r="B108" s="142">
        <v>45313</v>
      </c>
      <c r="C108" s="139"/>
      <c r="D108" s="139"/>
      <c r="E108" s="139"/>
      <c r="F108" s="139"/>
      <c r="G108" s="139"/>
      <c r="H108" s="149"/>
      <c r="J108" s="1"/>
      <c r="K108" s="1"/>
      <c r="L108" s="16"/>
    </row>
    <row r="109" spans="2:12" ht="15" thickTop="1" thickBot="1" x14ac:dyDescent="0.3">
      <c r="B109" s="142">
        <v>45314</v>
      </c>
      <c r="C109" s="139"/>
      <c r="D109" s="139"/>
      <c r="E109" s="139"/>
      <c r="F109" s="139"/>
      <c r="G109" s="139"/>
      <c r="H109" s="149"/>
      <c r="J109" s="1"/>
      <c r="K109" s="1"/>
      <c r="L109" s="16"/>
    </row>
    <row r="110" spans="2:12" ht="15" thickTop="1" thickBot="1" x14ac:dyDescent="0.3">
      <c r="B110" s="142">
        <v>45315</v>
      </c>
      <c r="C110" s="139"/>
      <c r="D110" s="139"/>
      <c r="E110" s="139"/>
      <c r="F110" s="139"/>
      <c r="G110" s="139"/>
      <c r="H110" s="149"/>
      <c r="J110" s="1"/>
      <c r="K110" s="1"/>
      <c r="L110" s="16"/>
    </row>
    <row r="111" spans="2:12" ht="15" thickTop="1" thickBot="1" x14ac:dyDescent="0.3">
      <c r="B111" s="142">
        <v>45316</v>
      </c>
      <c r="C111" s="139"/>
      <c r="D111" s="139"/>
      <c r="E111" s="139"/>
      <c r="F111" s="139"/>
      <c r="G111" s="139"/>
      <c r="H111" s="149"/>
      <c r="J111" s="1"/>
      <c r="K111" s="1"/>
      <c r="L111" s="16"/>
    </row>
    <row r="112" spans="2:12" ht="15" thickTop="1" thickBot="1" x14ac:dyDescent="0.3">
      <c r="B112" s="142">
        <v>45317</v>
      </c>
      <c r="C112" s="139"/>
      <c r="D112" s="139"/>
      <c r="E112" s="139"/>
      <c r="F112" s="139"/>
      <c r="G112" s="139"/>
      <c r="H112" s="149"/>
      <c r="J112" s="1"/>
      <c r="K112" s="1"/>
      <c r="L112" s="16"/>
    </row>
    <row r="113" spans="2:12" ht="15" thickTop="1" thickBot="1" x14ac:dyDescent="0.3">
      <c r="B113" s="142">
        <v>45318</v>
      </c>
      <c r="C113" s="139"/>
      <c r="D113" s="139"/>
      <c r="E113" s="139"/>
      <c r="F113" s="139"/>
      <c r="G113" s="139"/>
      <c r="H113" s="149"/>
      <c r="I113" s="1"/>
      <c r="J113" s="14"/>
      <c r="K113" s="2"/>
      <c r="L113" s="16"/>
    </row>
    <row r="114" spans="2:12" ht="15" thickTop="1" thickBot="1" x14ac:dyDescent="0.3">
      <c r="B114" s="142">
        <v>45319</v>
      </c>
      <c r="C114" s="139"/>
      <c r="D114" s="139"/>
      <c r="E114" s="139"/>
      <c r="F114" s="139"/>
      <c r="G114" s="139"/>
      <c r="H114" s="149"/>
      <c r="I114" s="1"/>
      <c r="J114" s="14"/>
      <c r="K114" s="2"/>
      <c r="L114" s="16"/>
    </row>
    <row r="115" spans="2:12" ht="15" thickTop="1" thickBot="1" x14ac:dyDescent="0.3">
      <c r="B115" s="142">
        <v>45320</v>
      </c>
      <c r="C115" s="139"/>
      <c r="D115" s="139"/>
      <c r="E115" s="139"/>
      <c r="F115" s="139"/>
      <c r="G115" s="139"/>
      <c r="H115" s="149"/>
      <c r="I115" s="1"/>
      <c r="J115" s="14"/>
      <c r="K115" s="2"/>
      <c r="L115" s="16"/>
    </row>
    <row r="116" spans="2:12" ht="15" thickTop="1" thickBot="1" x14ac:dyDescent="0.3">
      <c r="B116" s="142">
        <v>45321</v>
      </c>
      <c r="C116" s="139"/>
      <c r="D116" s="139"/>
      <c r="E116" s="139"/>
      <c r="F116" s="139"/>
      <c r="G116" s="139"/>
      <c r="H116" s="149"/>
      <c r="I116" s="1"/>
      <c r="J116" s="14"/>
      <c r="K116" s="2"/>
      <c r="L116" s="16"/>
    </row>
    <row r="117" spans="2:12" ht="13.8" thickTop="1" x14ac:dyDescent="0.25">
      <c r="D117" s="1"/>
      <c r="E117" s="1"/>
      <c r="F117" s="1"/>
      <c r="H117" s="14"/>
      <c r="I117" s="1"/>
      <c r="J117" s="14"/>
      <c r="K117" s="140"/>
      <c r="L117" s="16"/>
    </row>
  </sheetData>
  <mergeCells count="3">
    <mergeCell ref="D1:G1"/>
    <mergeCell ref="C2:G2"/>
    <mergeCell ref="B4:H5"/>
  </mergeCells>
  <conditionalFormatting sqref="H7:H116">
    <cfRule type="containsText" dxfId="30" priority="1" operator="containsText" text="לא הושלם">
      <formula>NOT(ISERROR(SEARCH("לא הושלם",H7)))</formula>
    </cfRule>
    <cfRule type="containsText" dxfId="29" priority="2" operator="containsText" text="הושלם">
      <formula>NOT(ISERROR(SEARCH("הושלם",H7)))</formula>
    </cfRule>
    <cfRule type="containsText" dxfId="28" priority="3" operator="containsText" text="לא הושלם">
      <formula>NOT(ISERROR(SEARCH("לא הושלם",H7)))</formula>
    </cfRule>
  </conditionalFormatting>
  <conditionalFormatting sqref="R1 V1">
    <cfRule type="cellIs" dxfId="25" priority="11" stopIfTrue="1" operator="equal">
      <formula>"לא פעיל"</formula>
    </cfRule>
  </conditionalFormatting>
  <dataValidations count="1">
    <dataValidation showDropDown="1" showInputMessage="1" showErrorMessage="1" sqref="B4" xr:uid="{9BB9FE12-DF00-4875-B96C-4ABFA80B68A4}"/>
  </dataValidations>
  <hyperlinks>
    <hyperlink ref="C2" location="Dashboard!A1" display="חזרה לעץ מדדים" xr:uid="{82C5B100-92BD-4330-AA69-FB84A9B0B6E2}"/>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FB0EC1B4-6C75-49D7-BC8E-B7D6DF20A547}">
            <xm:f>NOT(ISERROR(SEARCH(#REF!,H7)))</xm:f>
            <xm:f>#REF!</xm:f>
            <x14:dxf>
              <fill>
                <patternFill>
                  <bgColor rgb="FF00B050"/>
                </patternFill>
              </fill>
            </x14:dxf>
          </x14:cfRule>
          <x14:cfRule type="containsText" priority="5" operator="containsText" id="{E17A095E-5FE6-49CB-90A3-10266AA65F2B}">
            <xm:f>NOT(ISERROR(SEARCH(#REF!,H7)))</xm:f>
            <xm:f>#REF!</xm:f>
            <x14:dxf>
              <fill>
                <patternFill>
                  <bgColor theme="9"/>
                </patternFill>
              </fill>
            </x14:dxf>
          </x14:cfRule>
          <xm:sqref>H7:H116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5CA4524-C033-4E38-9D40-1278CE872547}">
          <x14:formula1>
            <xm:f>Dashboard!$A$7:$A$8</xm:f>
          </x14:formula1>
          <xm:sqref>H7:H116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גיליון2">
    <tabColor indexed="33"/>
  </sheetPr>
  <dimension ref="A1:AA40"/>
  <sheetViews>
    <sheetView showGridLines="0" rightToLeft="1" tabSelected="1" topLeftCell="D1" zoomScale="60" zoomScaleNormal="60" zoomScalePageLayoutView="58" workbookViewId="0">
      <selection activeCell="H23" sqref="H23"/>
    </sheetView>
  </sheetViews>
  <sheetFormatPr defaultColWidth="10.09765625" defaultRowHeight="19.95" customHeight="1" x14ac:dyDescent="0.25"/>
  <cols>
    <col min="1" max="1" width="16.296875" style="181" hidden="1" customWidth="1"/>
    <col min="2" max="3" width="8.5" style="181" hidden="1" customWidth="1"/>
    <col min="4" max="4" width="3.19921875" style="181" customWidth="1"/>
    <col min="5" max="7" width="8.5" style="181" customWidth="1"/>
    <col min="8" max="8" width="21.69921875" style="181" customWidth="1"/>
    <col min="9" max="9" width="5.296875" style="181" customWidth="1"/>
    <col min="10" max="10" width="2.3984375" style="181" customWidth="1"/>
    <col min="11" max="11" width="21.69921875" style="181" customWidth="1"/>
    <col min="12" max="12" width="5.3984375" style="181" customWidth="1"/>
    <col min="13" max="13" width="2.5" style="181" customWidth="1"/>
    <col min="14" max="14" width="21.69921875" style="181" customWidth="1"/>
    <col min="15" max="15" width="4.796875" style="181" customWidth="1"/>
    <col min="16" max="16" width="2.3984375" style="181" customWidth="1"/>
    <col min="17" max="17" width="21.69921875" style="181" customWidth="1"/>
    <col min="18" max="18" width="5.296875" style="181" customWidth="1"/>
    <col min="19" max="19" width="2.296875" style="181" customWidth="1"/>
    <col min="20" max="20" width="21.69921875" style="181" customWidth="1"/>
    <col min="21" max="21" width="5.59765625" style="181" customWidth="1"/>
    <col min="22" max="22" width="2.296875" style="181" customWidth="1"/>
    <col min="23" max="23" width="21.69921875" style="181" customWidth="1"/>
    <col min="24" max="24" width="4.796875" style="181" customWidth="1"/>
    <col min="25" max="25" width="2.19921875" style="182" customWidth="1"/>
    <col min="26" max="26" width="21.69921875" style="182" customWidth="1"/>
    <col min="27" max="27" width="5.3984375" style="181" customWidth="1"/>
    <col min="28" max="16384" width="10.09765625" style="181"/>
  </cols>
  <sheetData>
    <row r="1" spans="1:27" ht="24.6" customHeight="1" x14ac:dyDescent="0.25">
      <c r="A1"/>
    </row>
    <row r="2" spans="1:27" ht="40.200000000000003" customHeight="1" x14ac:dyDescent="0.25">
      <c r="B2" s="183"/>
      <c r="C2" s="183"/>
      <c r="D2" s="183"/>
      <c r="H2" s="312" t="s">
        <v>273</v>
      </c>
      <c r="I2" s="313"/>
      <c r="J2" s="313"/>
      <c r="K2" s="313"/>
      <c r="L2" s="313"/>
      <c r="M2" s="313"/>
      <c r="N2" s="313"/>
      <c r="O2" s="313"/>
      <c r="P2" s="313"/>
      <c r="Q2" s="313"/>
      <c r="R2" s="313"/>
      <c r="S2" s="313"/>
      <c r="T2" s="313"/>
      <c r="U2" s="313"/>
      <c r="V2" s="313"/>
      <c r="W2" s="313"/>
      <c r="X2" s="313"/>
      <c r="Y2" s="313"/>
      <c r="Z2" s="313"/>
      <c r="AA2" s="314"/>
    </row>
    <row r="3" spans="1:27" ht="12" customHeight="1" thickBot="1" x14ac:dyDescent="0.3">
      <c r="E3" s="226"/>
      <c r="F3" s="226"/>
      <c r="G3" s="226"/>
      <c r="H3" s="184"/>
    </row>
    <row r="4" spans="1:27" ht="28.8" customHeight="1" thickBot="1" x14ac:dyDescent="0.65">
      <c r="A4" s="185" t="s">
        <v>91</v>
      </c>
      <c r="B4" s="186">
        <v>0.8</v>
      </c>
      <c r="C4" s="209"/>
      <c r="D4" s="209"/>
      <c r="H4" s="315" t="s">
        <v>188</v>
      </c>
      <c r="I4" s="316"/>
      <c r="J4" s="316"/>
      <c r="K4" s="316"/>
      <c r="L4" s="316"/>
      <c r="M4" s="316"/>
      <c r="N4" s="316"/>
      <c r="O4" s="316"/>
      <c r="P4" s="316"/>
      <c r="Q4" s="316"/>
      <c r="R4" s="316"/>
      <c r="S4" s="316"/>
      <c r="T4" s="316"/>
      <c r="U4" s="316"/>
      <c r="V4" s="316"/>
      <c r="W4" s="316"/>
      <c r="X4" s="316"/>
      <c r="Y4" s="316"/>
      <c r="Z4" s="316"/>
      <c r="AA4" s="317"/>
    </row>
    <row r="5" spans="1:27" ht="19.95" customHeight="1" thickBot="1" x14ac:dyDescent="0.3">
      <c r="A5" s="187" t="s">
        <v>2</v>
      </c>
      <c r="B5" s="188" t="s">
        <v>194</v>
      </c>
      <c r="C5" s="209"/>
      <c r="D5" s="209"/>
      <c r="Y5" s="181"/>
      <c r="Z5" s="181"/>
    </row>
    <row r="6" spans="1:27" s="189" customFormat="1" ht="35.4" customHeight="1" thickBot="1" x14ac:dyDescent="0.7">
      <c r="H6" s="318" t="s">
        <v>98</v>
      </c>
      <c r="I6" s="319"/>
      <c r="K6" s="320" t="s">
        <v>99</v>
      </c>
      <c r="L6" s="321"/>
      <c r="N6" s="322" t="s">
        <v>100</v>
      </c>
      <c r="O6" s="323"/>
      <c r="Q6" s="318" t="s">
        <v>101</v>
      </c>
      <c r="R6" s="324"/>
      <c r="S6" s="135"/>
      <c r="T6" s="325" t="s">
        <v>102</v>
      </c>
      <c r="U6" s="326"/>
      <c r="W6" s="327" t="s">
        <v>103</v>
      </c>
      <c r="X6" s="328"/>
      <c r="Y6" s="190"/>
      <c r="Z6" s="310" t="s">
        <v>132</v>
      </c>
      <c r="AA6" s="311"/>
    </row>
    <row r="7" spans="1:27" ht="19.95" customHeight="1" thickBot="1" x14ac:dyDescent="0.35">
      <c r="A7" s="191" t="s">
        <v>204</v>
      </c>
      <c r="H7" s="243"/>
      <c r="I7" s="244"/>
      <c r="K7" s="240"/>
      <c r="L7" s="241"/>
      <c r="N7" s="240"/>
      <c r="O7" s="241"/>
      <c r="Q7" s="245"/>
      <c r="R7" s="246"/>
      <c r="S7" s="134"/>
      <c r="T7" s="240"/>
      <c r="U7" s="241"/>
      <c r="W7" s="240"/>
      <c r="X7" s="241"/>
      <c r="Z7" s="247"/>
      <c r="AA7" s="238"/>
    </row>
    <row r="8" spans="1:27" ht="19.95" customHeight="1" thickBot="1" x14ac:dyDescent="0.35">
      <c r="A8" s="192" t="s">
        <v>205</v>
      </c>
      <c r="H8" s="248" t="s">
        <v>193</v>
      </c>
      <c r="I8" s="281">
        <f>SUM(I11+I14+I17)/3</f>
        <v>0.57215007215007219</v>
      </c>
      <c r="K8" s="242" t="s">
        <v>193</v>
      </c>
      <c r="L8" s="284">
        <f>SUM(L11+L14+L17+L20+L23+L26+L29)/7</f>
        <v>0.72473781179138308</v>
      </c>
      <c r="N8" s="249" t="s">
        <v>193</v>
      </c>
      <c r="O8" s="285">
        <f>SUM(O11+O14+O17+O20+O23)/5</f>
        <v>0.45117647058823529</v>
      </c>
      <c r="Q8" s="250" t="s">
        <v>193</v>
      </c>
      <c r="R8" s="286">
        <f>SUM(R11+R14+R17+R20+R23+R26)/6</f>
        <v>0.50983519404572031</v>
      </c>
      <c r="S8" s="134"/>
      <c r="T8" s="251" t="s">
        <v>193</v>
      </c>
      <c r="U8" s="287">
        <f>SUM(U11+U14+U17+U20)/4</f>
        <v>0.7014880952380953</v>
      </c>
      <c r="W8" s="252" t="s">
        <v>193</v>
      </c>
      <c r="X8" s="288">
        <f>SUM(X11+X14+X17)/3</f>
        <v>0.63762626262626265</v>
      </c>
      <c r="Z8" s="253" t="s">
        <v>193</v>
      </c>
      <c r="AA8" s="291">
        <f>SUM(AA11+AA17)/2</f>
        <v>0.56127450980392157</v>
      </c>
    </row>
    <row r="9" spans="1:27" ht="19.95" customHeight="1" thickBot="1" x14ac:dyDescent="0.35">
      <c r="A9" s="193"/>
      <c r="H9" s="194"/>
      <c r="K9" s="194"/>
      <c r="N9" s="194"/>
      <c r="Q9" s="194"/>
      <c r="T9" s="194"/>
      <c r="W9" s="194"/>
      <c r="Z9" s="195"/>
    </row>
    <row r="10" spans="1:27" ht="19.95" customHeight="1" thickBot="1" x14ac:dyDescent="0.3">
      <c r="E10" s="309"/>
      <c r="F10" s="309"/>
      <c r="G10" s="309"/>
      <c r="H10" s="280" t="s">
        <v>137</v>
      </c>
      <c r="I10" s="255">
        <f>(הרוגים!M10)</f>
        <v>14</v>
      </c>
      <c r="J10" s="196"/>
      <c r="K10" s="272" t="s">
        <v>107</v>
      </c>
      <c r="L10" s="271">
        <f>('אירועי ביטחון'!J9)</f>
        <v>12</v>
      </c>
      <c r="N10" s="273" t="s">
        <v>114</v>
      </c>
      <c r="O10" s="274">
        <f>('שינוע חיילים לשטחי כינוס'!J8)</f>
        <v>16</v>
      </c>
      <c r="Q10" s="266" t="s">
        <v>119</v>
      </c>
      <c r="R10" s="268">
        <f>('סטטוס מתנדבים'!L8)</f>
        <v>12</v>
      </c>
      <c r="T10" s="263" t="s">
        <v>125</v>
      </c>
      <c r="U10" s="265">
        <f>('בקשות לתמיכה_טיפול'!L8)</f>
        <v>8</v>
      </c>
      <c r="W10" s="260" t="s">
        <v>129</v>
      </c>
      <c r="X10" s="261">
        <f>('סטטוס מקלטים'!J8)</f>
        <v>11</v>
      </c>
      <c r="Z10" s="258" t="s">
        <v>266</v>
      </c>
      <c r="AA10" s="237">
        <f>('שיעור עובדים בתפקיד'!K8)</f>
        <v>12</v>
      </c>
    </row>
    <row r="11" spans="1:27" ht="19.95" customHeight="1" thickBot="1" x14ac:dyDescent="0.3">
      <c r="A11" s="197" t="s">
        <v>195</v>
      </c>
      <c r="E11" s="309"/>
      <c r="F11" s="309"/>
      <c r="G11" s="309"/>
      <c r="H11" s="276" t="s">
        <v>146</v>
      </c>
      <c r="I11" s="282">
        <f>(הרוגים!L12)</f>
        <v>0.42857142857142855</v>
      </c>
      <c r="J11" s="196"/>
      <c r="K11" s="276" t="s">
        <v>146</v>
      </c>
      <c r="L11" s="290">
        <f>('אירועי ביטחון'!I11)</f>
        <v>0.75</v>
      </c>
      <c r="M11" s="198"/>
      <c r="N11" s="257" t="s">
        <v>146</v>
      </c>
      <c r="O11" s="295">
        <f>('שינוע חיילים לשטחי כינוס'!I10)</f>
        <v>0.5</v>
      </c>
      <c r="P11" s="198"/>
      <c r="Q11" s="257" t="s">
        <v>191</v>
      </c>
      <c r="R11" s="294">
        <f>('סטטוס מתנדבים'!K10)</f>
        <v>0.41666666666666669</v>
      </c>
      <c r="S11" s="198"/>
      <c r="T11" s="257" t="s">
        <v>146</v>
      </c>
      <c r="U11" s="293">
        <f>('בקשות לתמיכה_טיפול'!K10)</f>
        <v>0.375</v>
      </c>
      <c r="V11" s="198"/>
      <c r="W11" s="257" t="s">
        <v>160</v>
      </c>
      <c r="X11" s="289">
        <f>('סטטוס מקלטים'!I10)</f>
        <v>0.45454545454545453</v>
      </c>
      <c r="Y11" s="199"/>
      <c r="Z11" s="262" t="s">
        <v>267</v>
      </c>
      <c r="AA11" s="292">
        <f>('שיעור עובדים בתפקיד'!K10)</f>
        <v>0.70588235294117652</v>
      </c>
    </row>
    <row r="12" spans="1:27" ht="19.95" customHeight="1" thickBot="1" x14ac:dyDescent="0.3">
      <c r="A12" s="200" t="s">
        <v>164</v>
      </c>
      <c r="H12" s="194"/>
      <c r="I12" s="201"/>
      <c r="K12" s="194"/>
      <c r="N12" s="194"/>
      <c r="O12" s="200"/>
      <c r="Q12" s="194"/>
      <c r="R12" s="200"/>
      <c r="T12" s="194"/>
      <c r="U12" s="200"/>
      <c r="W12" s="194"/>
      <c r="Z12" s="195"/>
    </row>
    <row r="13" spans="1:27" ht="19.95" customHeight="1" thickBot="1" x14ac:dyDescent="0.3">
      <c r="A13" s="200" t="s">
        <v>165</v>
      </c>
      <c r="H13" s="254" t="s">
        <v>138</v>
      </c>
      <c r="I13" s="256">
        <f>(פצועים!N9)</f>
        <v>11</v>
      </c>
      <c r="K13" s="269" t="s">
        <v>189</v>
      </c>
      <c r="L13" s="270">
        <f>('אזעקות_ יירוטים_ נפילות_ פגיעות'!J8)</f>
        <v>12</v>
      </c>
      <c r="N13" s="273" t="s">
        <v>115</v>
      </c>
      <c r="O13" s="274">
        <f>('הסעות להלוויות'!J8)</f>
        <v>10</v>
      </c>
      <c r="Q13" s="266" t="s">
        <v>120</v>
      </c>
      <c r="R13" s="267">
        <f>('פניות לקבלת תרומות_ציוד'!J8)</f>
        <v>5</v>
      </c>
      <c r="T13" s="263" t="s">
        <v>126</v>
      </c>
      <c r="U13" s="264">
        <f>('פניות מצוקה'!L8)</f>
        <v>15</v>
      </c>
      <c r="W13" s="260" t="s">
        <v>130</v>
      </c>
      <c r="X13" s="261">
        <f>('סך תרומות'!L8)</f>
        <v>16</v>
      </c>
      <c r="Z13" s="259" t="s">
        <v>265</v>
      </c>
      <c r="AA13" s="237">
        <f>('שיעור עובדים בתפקיד'!J8)</f>
        <v>5</v>
      </c>
    </row>
    <row r="14" spans="1:27" ht="19.95" customHeight="1" thickBot="1" x14ac:dyDescent="0.3">
      <c r="A14" s="200" t="s">
        <v>166</v>
      </c>
      <c r="H14" s="257" t="s">
        <v>146</v>
      </c>
      <c r="I14" s="283">
        <f>(פצועים!M11)</f>
        <v>0.45454545454545453</v>
      </c>
      <c r="J14" s="198"/>
      <c r="K14" s="257" t="s">
        <v>146</v>
      </c>
      <c r="L14" s="296">
        <f>('אזעקות_ יירוטים_ נפילות_ פגיעות'!I10)</f>
        <v>0.25</v>
      </c>
      <c r="M14" s="198"/>
      <c r="N14" s="257" t="s">
        <v>146</v>
      </c>
      <c r="O14" s="295">
        <f>('הסעות להלוויות'!I10)</f>
        <v>0.3</v>
      </c>
      <c r="P14" s="198"/>
      <c r="Q14" s="257" t="s">
        <v>146</v>
      </c>
      <c r="R14" s="294">
        <f>('פניות לקבלת תרומות_ציוד'!I10)</f>
        <v>1</v>
      </c>
      <c r="S14" s="198"/>
      <c r="T14" s="257" t="s">
        <v>146</v>
      </c>
      <c r="U14" s="293">
        <f>('פניות מצוקה'!K10)</f>
        <v>0.8</v>
      </c>
      <c r="V14" s="198"/>
      <c r="W14" s="257" t="s">
        <v>146</v>
      </c>
      <c r="X14" s="289">
        <f>('סך תרומות'!K10)</f>
        <v>0.875</v>
      </c>
      <c r="Y14" s="199"/>
      <c r="Z14" s="262" t="s">
        <v>268</v>
      </c>
      <c r="AA14" s="292">
        <f>('שיעור עובדים בתפקיד'!K11)</f>
        <v>0.29411764705882354</v>
      </c>
    </row>
    <row r="15" spans="1:27" ht="19.95" customHeight="1" thickBot="1" x14ac:dyDescent="0.3">
      <c r="A15" s="200" t="s">
        <v>167</v>
      </c>
      <c r="H15" s="194"/>
      <c r="K15" s="194"/>
      <c r="N15" s="194"/>
      <c r="O15" s="200"/>
      <c r="Q15" s="194"/>
      <c r="R15" s="200"/>
      <c r="T15" s="194"/>
      <c r="U15" s="200"/>
      <c r="W15" s="194"/>
      <c r="Z15" s="195"/>
    </row>
    <row r="16" spans="1:27" ht="19.95" customHeight="1" thickBot="1" x14ac:dyDescent="0.3">
      <c r="A16" s="200" t="s">
        <v>168</v>
      </c>
      <c r="H16" s="254" t="s">
        <v>139</v>
      </c>
      <c r="I16" s="255">
        <f>(נעדרים!M8)</f>
        <v>12</v>
      </c>
      <c r="K16" s="269" t="s">
        <v>276</v>
      </c>
      <c r="L16" s="271">
        <f>('פריסת כוחות לפי יישובים'!H8)</f>
        <v>215</v>
      </c>
      <c r="N16" s="273" t="s">
        <v>116</v>
      </c>
      <c r="O16" s="274">
        <f>('פניות להובלת ציוד'!K8)</f>
        <v>17</v>
      </c>
      <c r="Q16" s="266" t="s">
        <v>122</v>
      </c>
      <c r="R16" s="267">
        <f>('נכונות לאירוח'!K8)</f>
        <v>19</v>
      </c>
      <c r="T16" s="263" t="s">
        <v>127</v>
      </c>
      <c r="U16" s="264">
        <f>('משפחות שהתפנו למועצה'!L8)</f>
        <v>12</v>
      </c>
      <c r="W16" s="260" t="s">
        <v>131</v>
      </c>
      <c r="X16" s="261">
        <f>('בקשות להסעת חיילים'!J8)</f>
        <v>12</v>
      </c>
      <c r="Z16" s="259" t="s">
        <v>135</v>
      </c>
      <c r="AA16" s="237">
        <f>('שיעור עובדים בתפקיד'!L8)</f>
        <v>5</v>
      </c>
    </row>
    <row r="17" spans="1:27" ht="19.95" customHeight="1" thickBot="1" x14ac:dyDescent="0.3">
      <c r="A17" s="200" t="s">
        <v>169</v>
      </c>
      <c r="H17" s="257" t="s">
        <v>146</v>
      </c>
      <c r="I17" s="283">
        <f>(נעדרים!L10)</f>
        <v>0.83333333333333337</v>
      </c>
      <c r="J17" s="198"/>
      <c r="K17" s="257" t="s">
        <v>147</v>
      </c>
      <c r="L17" s="296">
        <f>('פריסת כוחות לפי יישובים'!G8)</f>
        <v>1.0944444444444443</v>
      </c>
      <c r="M17" s="198"/>
      <c r="N17" s="257" t="s">
        <v>146</v>
      </c>
      <c r="O17" s="295">
        <f>('פניות להובלת ציוד'!J10)</f>
        <v>0.70588235294117652</v>
      </c>
      <c r="P17" s="198"/>
      <c r="Q17" s="257" t="s">
        <v>153</v>
      </c>
      <c r="R17" s="294">
        <f>('נכונות לאירוח'!J10)</f>
        <v>0.21052631578947367</v>
      </c>
      <c r="S17" s="198"/>
      <c r="T17" s="257" t="s">
        <v>146</v>
      </c>
      <c r="U17" s="293">
        <f>('משפחות שהתפנו למועצה'!K10)</f>
        <v>0.91666666666666663</v>
      </c>
      <c r="V17" s="198"/>
      <c r="W17" s="257" t="s">
        <v>146</v>
      </c>
      <c r="X17" s="289">
        <f>('בקשות להסעת חיילים'!I10)</f>
        <v>0.58333333333333337</v>
      </c>
      <c r="Y17" s="199"/>
      <c r="Z17" s="262" t="s">
        <v>268</v>
      </c>
      <c r="AA17" s="292">
        <f>('שיעור עובדים בתפקיד'!K12)</f>
        <v>0.41666666666666669</v>
      </c>
    </row>
    <row r="18" spans="1:27" ht="19.95" customHeight="1" thickBot="1" x14ac:dyDescent="0.35">
      <c r="A18" s="202" t="s">
        <v>170</v>
      </c>
      <c r="H18" s="194"/>
      <c r="K18" s="194"/>
      <c r="N18" s="194"/>
      <c r="O18" s="200"/>
      <c r="Q18" s="194"/>
      <c r="R18" s="200"/>
      <c r="T18" s="194"/>
      <c r="U18" s="200"/>
      <c r="W18" s="194"/>
      <c r="Z18" s="195"/>
    </row>
    <row r="19" spans="1:27" ht="19.95" customHeight="1" thickBot="1" x14ac:dyDescent="0.35">
      <c r="A19" s="202" t="s">
        <v>171</v>
      </c>
      <c r="H19" s="194"/>
      <c r="K19" s="272" t="s">
        <v>275</v>
      </c>
      <c r="L19" s="271">
        <f>('כיתות כוננות לפי יישובים'!H8)</f>
        <v>275</v>
      </c>
      <c r="N19" s="273" t="s">
        <v>117</v>
      </c>
      <c r="O19" s="275">
        <f>('עבודות עפר'!K8)</f>
        <v>8</v>
      </c>
      <c r="Q19" s="266" t="s">
        <v>121</v>
      </c>
      <c r="R19" s="267">
        <f>('פניות לבקשת התארחות'!M8)</f>
        <v>12</v>
      </c>
      <c r="T19" s="263" t="s">
        <v>128</v>
      </c>
      <c r="U19" s="264">
        <f>('מקרי רווחה שנקלטו'!N8)</f>
        <v>14</v>
      </c>
      <c r="W19" s="194"/>
      <c r="Z19" s="195"/>
    </row>
    <row r="20" spans="1:27" ht="19.95" customHeight="1" thickBot="1" x14ac:dyDescent="0.35">
      <c r="A20" s="202" t="s">
        <v>172</v>
      </c>
      <c r="K20" s="276" t="s">
        <v>147</v>
      </c>
      <c r="L20" s="296">
        <f>('כיתות כוננות לפי יישובים'!G8)</f>
        <v>0.7583333333333333</v>
      </c>
      <c r="M20" s="198"/>
      <c r="N20" s="257" t="s">
        <v>146</v>
      </c>
      <c r="O20" s="295">
        <f>('עבודות עפר'!J10)</f>
        <v>0.25</v>
      </c>
      <c r="P20" s="198"/>
      <c r="Q20" s="257" t="s">
        <v>146</v>
      </c>
      <c r="R20" s="294">
        <f>('פניות לבקשת התארחות'!L10)</f>
        <v>0.91666666666666663</v>
      </c>
      <c r="S20" s="198"/>
      <c r="T20" s="257" t="s">
        <v>146</v>
      </c>
      <c r="U20" s="293">
        <f>('מקרי רווחה שנקלטו'!M10)</f>
        <v>0.7142857142857143</v>
      </c>
    </row>
    <row r="21" spans="1:27" ht="19.95" customHeight="1" thickBot="1" x14ac:dyDescent="0.35">
      <c r="A21" s="202" t="s">
        <v>173</v>
      </c>
      <c r="K21" s="194"/>
      <c r="N21" s="194"/>
      <c r="O21" s="200"/>
      <c r="Q21" s="194"/>
      <c r="R21" s="200"/>
      <c r="T21" s="194"/>
    </row>
    <row r="22" spans="1:27" ht="19.95" customHeight="1" thickBot="1" x14ac:dyDescent="0.35">
      <c r="A22" s="202" t="s">
        <v>174</v>
      </c>
      <c r="K22" s="269" t="s">
        <v>277</v>
      </c>
      <c r="L22" s="271">
        <f>('כיתות כוננות לפי יישובים'!H8)</f>
        <v>275</v>
      </c>
      <c r="N22" s="273" t="s">
        <v>118</v>
      </c>
      <c r="O22" s="274">
        <f>('פינוי אשפה מנקודות כינוס'!J8)</f>
        <v>14</v>
      </c>
      <c r="Q22" s="266" t="s">
        <v>123</v>
      </c>
      <c r="R22" s="267">
        <f>('פעילות חלוקת מזון וציוד'!J8)</f>
        <v>11</v>
      </c>
      <c r="T22" s="194"/>
    </row>
    <row r="23" spans="1:27" ht="19.95" customHeight="1" thickBot="1" x14ac:dyDescent="0.35">
      <c r="A23" s="202" t="s">
        <v>175</v>
      </c>
      <c r="J23" s="198"/>
      <c r="K23" s="257" t="s">
        <v>147</v>
      </c>
      <c r="L23" s="296">
        <f>('כיתות כוננות לפי יישובים'!G8)</f>
        <v>0.7583333333333333</v>
      </c>
      <c r="M23" s="198"/>
      <c r="N23" s="257" t="s">
        <v>146</v>
      </c>
      <c r="O23" s="295">
        <f>('פינוי אשפה מנקודות כינוס'!I10)</f>
        <v>0.5</v>
      </c>
      <c r="P23" s="198"/>
      <c r="Q23" s="257" t="s">
        <v>192</v>
      </c>
      <c r="R23" s="294">
        <f>('פעילות חלוקת מזון וציוד'!I10)</f>
        <v>0.18181818181818182</v>
      </c>
    </row>
    <row r="24" spans="1:27" ht="19.95" customHeight="1" thickBot="1" x14ac:dyDescent="0.35">
      <c r="A24" s="202" t="s">
        <v>176</v>
      </c>
      <c r="K24" s="194"/>
      <c r="N24" s="194"/>
      <c r="Q24" s="194"/>
      <c r="R24" s="200"/>
    </row>
    <row r="25" spans="1:27" ht="19.95" customHeight="1" thickBot="1" x14ac:dyDescent="0.35">
      <c r="A25" s="202" t="s">
        <v>177</v>
      </c>
      <c r="K25" s="269" t="s">
        <v>278</v>
      </c>
      <c r="L25" s="271">
        <f>('חלוקת נשקים לפי יישובים'!H8)</f>
        <v>53</v>
      </c>
      <c r="N25" s="194"/>
      <c r="Q25" s="266" t="s">
        <v>190</v>
      </c>
      <c r="R25" s="267">
        <f>('פניות להצעת יוזמות קהילתיות'!K8)</f>
        <v>9</v>
      </c>
    </row>
    <row r="26" spans="1:27" ht="19.95" customHeight="1" thickBot="1" x14ac:dyDescent="0.35">
      <c r="A26" s="202" t="s">
        <v>178</v>
      </c>
      <c r="J26" s="198"/>
      <c r="K26" s="257" t="s">
        <v>147</v>
      </c>
      <c r="L26" s="296">
        <f>('חלוקת נשקים לפי יישובים'!G8)</f>
        <v>0.96205357142857151</v>
      </c>
      <c r="P26" s="198"/>
      <c r="Q26" s="257" t="s">
        <v>156</v>
      </c>
      <c r="R26" s="294">
        <f>('פניות להצעת יוזמות קהילתיות'!J10)</f>
        <v>0.33333333333333331</v>
      </c>
    </row>
    <row r="27" spans="1:27" ht="19.95" customHeight="1" thickBot="1" x14ac:dyDescent="0.35">
      <c r="A27" s="202" t="s">
        <v>179</v>
      </c>
      <c r="K27" s="194"/>
      <c r="Q27" s="194"/>
    </row>
    <row r="28" spans="1:27" ht="19.95" customHeight="1" thickBot="1" x14ac:dyDescent="0.35">
      <c r="A28" s="202" t="s">
        <v>180</v>
      </c>
      <c r="K28" s="269" t="s">
        <v>279</v>
      </c>
      <c r="L28" s="270">
        <f>('גיוס למילואים לפי יישובים'!H10)</f>
        <v>12</v>
      </c>
      <c r="Q28" s="194"/>
    </row>
    <row r="29" spans="1:27" ht="19.95" customHeight="1" thickBot="1" x14ac:dyDescent="0.35">
      <c r="A29" s="202" t="s">
        <v>181</v>
      </c>
      <c r="J29" s="198"/>
      <c r="K29" s="257" t="s">
        <v>146</v>
      </c>
      <c r="L29" s="296">
        <f>('גיוס למילואים לפי יישובים'!G12)</f>
        <v>0.5</v>
      </c>
    </row>
    <row r="30" spans="1:27" ht="19.95" customHeight="1" x14ac:dyDescent="0.3">
      <c r="A30" s="202" t="s">
        <v>182</v>
      </c>
      <c r="K30" s="194"/>
    </row>
    <row r="31" spans="1:27" ht="19.95" customHeight="1" x14ac:dyDescent="0.3">
      <c r="A31" s="202" t="s">
        <v>183</v>
      </c>
      <c r="K31" s="194"/>
    </row>
    <row r="32" spans="1:27" ht="19.95" customHeight="1" x14ac:dyDescent="0.3">
      <c r="A32" s="202" t="s">
        <v>184</v>
      </c>
    </row>
    <row r="33" spans="1:22" ht="19.95" customHeight="1" x14ac:dyDescent="0.4">
      <c r="A33" s="202" t="s">
        <v>185</v>
      </c>
      <c r="E33" s="279"/>
      <c r="F33" s="279"/>
      <c r="G33" s="279"/>
      <c r="H33" s="277"/>
      <c r="I33" s="277"/>
      <c r="J33" s="277"/>
      <c r="K33" s="277"/>
      <c r="L33" s="277"/>
      <c r="M33" s="277"/>
      <c r="N33" s="277"/>
      <c r="O33" s="277"/>
      <c r="P33" s="277"/>
      <c r="Q33" s="277"/>
      <c r="R33" s="277"/>
      <c r="S33" s="277"/>
      <c r="T33" s="278"/>
      <c r="U33" s="278"/>
      <c r="V33" s="277"/>
    </row>
    <row r="34" spans="1:22" ht="19.95" customHeight="1" x14ac:dyDescent="0.4">
      <c r="A34" s="202" t="s">
        <v>186</v>
      </c>
      <c r="E34" s="277"/>
      <c r="F34" s="277"/>
      <c r="G34" s="277"/>
      <c r="H34" s="277"/>
      <c r="I34" s="277"/>
      <c r="J34" s="277"/>
      <c r="K34" s="277"/>
      <c r="L34" s="277"/>
      <c r="M34" s="277"/>
      <c r="N34" s="277"/>
      <c r="O34" s="277"/>
      <c r="P34" s="277"/>
      <c r="Q34" s="277"/>
      <c r="R34" s="277"/>
      <c r="S34" s="277"/>
      <c r="T34" s="278"/>
      <c r="U34" s="278"/>
      <c r="V34" s="277"/>
    </row>
    <row r="35" spans="1:22" ht="19.95" customHeight="1" x14ac:dyDescent="0.3">
      <c r="A35" s="202" t="s">
        <v>187</v>
      </c>
    </row>
    <row r="37" spans="1:22" ht="19.95" customHeight="1" x14ac:dyDescent="0.3">
      <c r="A37" s="203" t="s">
        <v>200</v>
      </c>
    </row>
    <row r="38" spans="1:22" ht="19.95" customHeight="1" x14ac:dyDescent="0.3">
      <c r="A38" s="203" t="s">
        <v>201</v>
      </c>
    </row>
    <row r="39" spans="1:22" ht="19.95" customHeight="1" x14ac:dyDescent="0.3">
      <c r="A39" s="203" t="s">
        <v>202</v>
      </c>
    </row>
    <row r="40" spans="1:22" ht="19.95" customHeight="1" x14ac:dyDescent="0.3">
      <c r="A40" s="203" t="s">
        <v>203</v>
      </c>
    </row>
  </sheetData>
  <sheetProtection formatCells="0" formatColumns="0" formatRows="0" insertHyperlinks="0"/>
  <mergeCells count="10">
    <mergeCell ref="E10:G11"/>
    <mergeCell ref="Z6:AA6"/>
    <mergeCell ref="H2:AA2"/>
    <mergeCell ref="H4:AA4"/>
    <mergeCell ref="H6:I6"/>
    <mergeCell ref="K6:L6"/>
    <mergeCell ref="N6:O6"/>
    <mergeCell ref="Q6:R6"/>
    <mergeCell ref="T6:U6"/>
    <mergeCell ref="W6:X6"/>
  </mergeCells>
  <conditionalFormatting sqref="A7">
    <cfRule type="containsText" dxfId="214" priority="60" operator="containsText" text="בטיפול">
      <formula>NOT(ISERROR(SEARCH("בטיפול",A7)))</formula>
    </cfRule>
  </conditionalFormatting>
  <conditionalFormatting sqref="A7:A8">
    <cfRule type="duplicateValues" dxfId="213" priority="67"/>
    <cfRule type="containsText" dxfId="212" priority="66" stopIfTrue="1" operator="containsText" text="בטיפול">
      <formula>NOT(ISERROR(SEARCH("בטיפול",A7)))</formula>
    </cfRule>
  </conditionalFormatting>
  <conditionalFormatting sqref="A8">
    <cfRule type="containsText" dxfId="211" priority="59" operator="containsText" text="טופל">
      <formula>NOT(ISERROR(SEARCH("טופל",A8)))</formula>
    </cfRule>
  </conditionalFormatting>
  <conditionalFormatting sqref="A37">
    <cfRule type="containsText" dxfId="210" priority="65" operator="containsText" text="קל">
      <formula>NOT(ISERROR(SEARCH("קל",A37)))</formula>
    </cfRule>
  </conditionalFormatting>
  <conditionalFormatting sqref="A38">
    <cfRule type="containsText" dxfId="209" priority="64" operator="containsText" text="בינוני">
      <formula>NOT(ISERROR(SEARCH("בינוני",A38)))</formula>
    </cfRule>
  </conditionalFormatting>
  <conditionalFormatting sqref="A39">
    <cfRule type="containsText" dxfId="208" priority="63" operator="containsText" text="קשה">
      <formula>NOT(ISERROR(SEARCH("קשה",A39)))</formula>
    </cfRule>
  </conditionalFormatting>
  <conditionalFormatting sqref="A40">
    <cfRule type="containsText" dxfId="207" priority="62" operator="containsText" text="אנוש">
      <formula>NOT(ISERROR(SEARCH("אנוש",A40)))</formula>
    </cfRule>
    <cfRule type="containsText" dxfId="206" priority="61" operator="containsText" text="אנוש">
      <formula>NOT(ISERROR(SEARCH("אנוש",A40)))</formula>
    </cfRule>
  </conditionalFormatting>
  <conditionalFormatting sqref="H4">
    <cfRule type="expression" dxfId="205" priority="249" stopIfTrue="1">
      <formula>AND($H$5&gt;$B$4, $H$5&lt;#REF!)</formula>
    </cfRule>
    <cfRule type="expression" dxfId="204" priority="248" stopIfTrue="1">
      <formula>$H$5 &gt;= #REF!</formula>
    </cfRule>
    <cfRule type="expression" dxfId="203" priority="250" stopIfTrue="1">
      <formula>$H$5 &lt;= $B$4</formula>
    </cfRule>
  </conditionalFormatting>
  <conditionalFormatting sqref="H6:I6">
    <cfRule type="containsText" dxfId="202" priority="30" operator="containsText" text="מבצעים">
      <formula>NOT(ISERROR(SEARCH("מבצעים",H6)))</formula>
    </cfRule>
    <cfRule type="expression" dxfId="201" priority="33" stopIfTrue="1">
      <formula>$I$8 &gt;= #REF!</formula>
    </cfRule>
    <cfRule type="expression" dxfId="200" priority="34" stopIfTrue="1">
      <formula>AND($I$8&gt;$B$4, $I$8&lt;#REF!)</formula>
    </cfRule>
    <cfRule type="expression" dxfId="199" priority="35" stopIfTrue="1">
      <formula>$I$8 &lt;= $B$4</formula>
    </cfRule>
  </conditionalFormatting>
  <conditionalFormatting sqref="H4:AA4">
    <cfRule type="containsText" dxfId="198" priority="11" operator="containsText" text="ניהול, שליטה ובקרה של הרשות - &quot;חרבות ברזל&quot;">
      <formula>NOT(ISERROR(SEARCH("ניהול, שליטה ובקרה של הרשות - ""חרבות ברזל""",H4)))</formula>
    </cfRule>
  </conditionalFormatting>
  <conditionalFormatting sqref="I8 L8 O8 R8 U8 X8 AA8 I11 L11 O11 R11 U11 X11 AA11 I14 L14 O14 R14 U14 X14 AA14 I17 L17 O17 R17 U17 X17 AA17 L20 O20 R20 U20 L23 O23 R23 L26 R26 L29">
    <cfRule type="cellIs" dxfId="197" priority="2" operator="greaterThan">
      <formula>0.7</formula>
    </cfRule>
    <cfRule type="cellIs" dxfId="196" priority="1" operator="lessThan">
      <formula>0.69</formula>
    </cfRule>
  </conditionalFormatting>
  <conditionalFormatting sqref="K6:L6">
    <cfRule type="expression" dxfId="195" priority="41" stopIfTrue="1">
      <formula>$O$8 &lt;= $B$4</formula>
    </cfRule>
    <cfRule type="expression" dxfId="194" priority="40" stopIfTrue="1">
      <formula>AND($O$8&gt;$B$4, $O$8&lt;#REF!)</formula>
    </cfRule>
    <cfRule type="containsText" dxfId="193" priority="31" operator="containsText" text="ביטחון">
      <formula>NOT(ISERROR(SEARCH("ביטחון",K6)))</formula>
    </cfRule>
    <cfRule type="expression" dxfId="192" priority="39" stopIfTrue="1">
      <formula>$O$8 &gt;= #REF!</formula>
    </cfRule>
  </conditionalFormatting>
  <conditionalFormatting sqref="N6:O6">
    <cfRule type="containsText" dxfId="191" priority="32" operator="containsText" text="לוגיסטיקה">
      <formula>NOT(ISERROR(SEARCH("לוגיסטיקה",N6)))</formula>
    </cfRule>
    <cfRule type="expression" dxfId="190" priority="167" stopIfTrue="1">
      <formula>$O$8 &gt;= #REF!</formula>
    </cfRule>
    <cfRule type="expression" dxfId="189" priority="168" stopIfTrue="1">
      <formula>AND($O$8&gt;$B$4, $O$8&lt;#REF!)</formula>
    </cfRule>
    <cfRule type="expression" dxfId="188" priority="169" stopIfTrue="1">
      <formula>$O$8 &lt;= $B$4</formula>
    </cfRule>
  </conditionalFormatting>
  <conditionalFormatting sqref="Q6:R6">
    <cfRule type="containsText" dxfId="187" priority="14" operator="containsText" text="מתנדבים">
      <formula>NOT(ISERROR(SEARCH("מתנדבים",Q6)))</formula>
    </cfRule>
    <cfRule type="expression" dxfId="186" priority="26" stopIfTrue="1">
      <formula>$R$8 &lt;= $B$4</formula>
    </cfRule>
    <cfRule type="expression" dxfId="185" priority="25" stopIfTrue="1">
      <formula>AND($R$8&gt;$B$4, $R$8&lt;#REF!)</formula>
    </cfRule>
    <cfRule type="expression" dxfId="184" priority="24" stopIfTrue="1">
      <formula>$R$8 &gt;= #REF!</formula>
    </cfRule>
  </conditionalFormatting>
  <conditionalFormatting sqref="T6:U6">
    <cfRule type="containsText" dxfId="183" priority="13" operator="containsText" text="אוכלוסייה">
      <formula>NOT(ISERROR(SEARCH("אוכלוסייה",T6)))</formula>
    </cfRule>
    <cfRule type="expression" dxfId="182" priority="206" stopIfTrue="1">
      <formula>$U$8 &gt;= #REF!</formula>
    </cfRule>
    <cfRule type="expression" dxfId="181" priority="208" stopIfTrue="1">
      <formula>$U$8 &lt;= $B$4</formula>
    </cfRule>
    <cfRule type="expression" dxfId="180" priority="207" stopIfTrue="1">
      <formula>AND($U$8&gt;$B$4, $U$8&lt;#REF!)</formula>
    </cfRule>
  </conditionalFormatting>
  <conditionalFormatting sqref="W6:X6">
    <cfRule type="containsText" dxfId="179" priority="12" operator="containsText" text="CRM">
      <formula>NOT(ISERROR(SEARCH("CRM",W6)))</formula>
    </cfRule>
    <cfRule type="expression" dxfId="178" priority="221" stopIfTrue="1">
      <formula>$X$8 &gt;= #REF!</formula>
    </cfRule>
    <cfRule type="expression" dxfId="177" priority="222" stopIfTrue="1">
      <formula>AND($X$8&gt;$B$4, $X$8&lt;#REF!)</formula>
    </cfRule>
    <cfRule type="expression" dxfId="176" priority="223" stopIfTrue="1">
      <formula>$X$8 &lt;= $B$4</formula>
    </cfRule>
  </conditionalFormatting>
  <conditionalFormatting sqref="Z6:AA6">
    <cfRule type="containsText" dxfId="175" priority="10" operator="containsText" text="כ&quot;א רשותי">
      <formula>NOT(ISERROR(SEARCH("כ""א רשותי",Z6)))</formula>
    </cfRule>
    <cfRule type="expression" dxfId="174" priority="234" stopIfTrue="1">
      <formula>AND($AA$8&gt;$B$4, $AA$8&lt;#REF!)</formula>
    </cfRule>
    <cfRule type="expression" dxfId="173" priority="235" stopIfTrue="1">
      <formula>$AA$8 &lt;= $B$4</formula>
    </cfRule>
    <cfRule type="expression" dxfId="172" priority="233" stopIfTrue="1">
      <formula>$AA$8 &gt;= #REF!</formula>
    </cfRule>
  </conditionalFormatting>
  <dataValidations disablePrompts="1" count="2">
    <dataValidation type="list" allowBlank="1" showInputMessage="1" showErrorMessage="1" sqref="B2:D2" xr:uid="{CB1C6F7F-54C6-462D-B5C5-AC8F7CE5F93E}">
      <formula1>"רבעון 1,רבעון 2,רבעון 3,רבעון 4,סה""כ שנתי"</formula1>
    </dataValidation>
    <dataValidation type="list" allowBlank="1" showInputMessage="1" showErrorMessage="1" sqref="A12:A35" xr:uid="{82AB193B-87E2-4127-AD3D-E75DE94B367F}">
      <formula1>$A$12:$A$35</formula1>
    </dataValidation>
  </dataValidations>
  <hyperlinks>
    <hyperlink ref="H13" location="'פצועים'!A1" display="פצועים" xr:uid="{D31124A4-42DD-4FCD-BFDE-C2FC7B45AC1B}"/>
    <hyperlink ref="H16" location="'נעדרים'!A1" display="נעדרים" xr:uid="{D169FC32-DB6E-4EF3-9B35-B09305A7E16A}"/>
    <hyperlink ref="K10" location="'אירועי ביטחון'!A1" display="אירועי ביטחון" xr:uid="{02D03F81-2482-41E0-A495-9178DE871375}"/>
    <hyperlink ref="K13" location="'אזעקות_ יירוטים_ נפילות_ פגיעות'!A1" display="אזעקות/ יירוטים/ נפילות/ פגיעות" xr:uid="{A5161152-DD29-40FB-B728-0962893BAFCD}"/>
    <hyperlink ref="K16" location="'פריסת כוחות לפי יישובים'!A1" display="פריסת כוחות לפי יישובים" xr:uid="{73301C82-0D9A-4B12-AF9B-A97B07F184C0}"/>
    <hyperlink ref="K19" location="'פריסת שוטרים לפי יישובים'!A1" display="פריסת שוטרים לפי יישובים" xr:uid="{F5C02AC9-224C-430F-84DC-46A2BFF70562}"/>
    <hyperlink ref="K22" location="'כיתות כוננות לפי יישובים'!A1" display="כיתות כוננות לפי יישובים" xr:uid="{26C7B8F3-7CF1-4E4E-80AE-0515B2BDA4D2}"/>
    <hyperlink ref="K25" location="'חלוקת נשקים לפי יישובים'!A1" display="חלוקת נשקים לפי יישובים" xr:uid="{B31EC5B1-DD45-4A55-B2F7-D8A8CB40AE17}"/>
    <hyperlink ref="K28" location="'גיוס למילואים לפי יישובים'!A1" display="גיוס למילואים לפי יישובים" xr:uid="{383C0820-35FC-4C58-862B-E65686AC62F7}"/>
    <hyperlink ref="N10" location="'שינוע חיילים לשטחי כינוס'!A1" display="שינוע חיילים לשטחי כינוס" xr:uid="{19FDF63F-D28F-4E1E-B9D5-C473DC396928}"/>
    <hyperlink ref="N13" location="'הסעות להלוויות'!A1" display="הסעות להלוויות" xr:uid="{1325DBA3-5420-4F5F-9AF8-2AE0ACDF0F38}"/>
    <hyperlink ref="N16" location="'פניות להובלת ציוד'!A1" display="פניות להובלת ציוד" xr:uid="{F554F915-C287-4826-9994-B4ABCA9F530C}"/>
    <hyperlink ref="N19" location="'עבודות עפר'!A1" display="עבודות עפר" xr:uid="{DFAFF591-8CFE-4954-920A-154E162B98C8}"/>
    <hyperlink ref="N22" location="'פינוי אשפה מנקודות כינוס'!A1" display="פינוי אשפה מנקודות כינוס" xr:uid="{6FD2DEFF-76CD-4982-82B6-6672597C6EF3}"/>
    <hyperlink ref="Q10" location="'סטטוס מתנדבים'!A1" display="סטטוס מתנדבים" xr:uid="{EAADBA3F-ACF1-4B1F-9AB3-A4953D744D4C}"/>
    <hyperlink ref="Q13" location="'פניות לקבלת תרומות_ציוד'!A1" display="פניות לקבלת תרומות/ציוד" xr:uid="{69072798-2B1F-4FD9-AA72-9CC3E74982D8}"/>
    <hyperlink ref="Q16" location="'נכונות לאירוח'!A1" display="נכונות לאירוח" xr:uid="{70E037DF-9FF9-4139-869E-4D9D3644BCEC}"/>
    <hyperlink ref="Q19" location="'פניות לבקשת התארחות'!A1" display="פניות לבקשת התארחות" xr:uid="{7AB50362-EEF2-4D4F-8B4C-3478F4841FC0}"/>
    <hyperlink ref="Q22" location="'פעילות חלוקת מזון וציוד'!A1" display="פעילות חלוקת מזון וציוד" xr:uid="{7D2FD630-4389-4FA3-8F16-54CD2DE171E2}"/>
    <hyperlink ref="Q25" location="'פניות להצעת יוזמות קהילתיות'!A1" display="פניות להצעת יוזמות קהילתיות" xr:uid="{B3F253D9-A6BF-475C-BD78-D4EB8BC86EDA}"/>
    <hyperlink ref="T10" location="'בקשות לתמיכה_טיפול'!A1" display="בקשות לתמיכה/טיפול" xr:uid="{FE460DBC-5A2B-46D5-A2B7-6D27C1F5288F}"/>
    <hyperlink ref="T13" location="'פניות מצוקה'!A1" display="פניות מצוקה" xr:uid="{DAFE958F-FE55-4A47-AA6C-4F0F3A660A69}"/>
    <hyperlink ref="T16" location="'משפחות שהתפנו למועצה'!A1" display="משפחות שהתפנו למועצה" xr:uid="{656B3B7E-955D-4AE7-8754-2029521DB76D}"/>
    <hyperlink ref="T19" location="'מקרי רווחה שנקלטו'!A1" display="מקרי רווחה שנקלטו" xr:uid="{01163468-5C0D-41E6-8DD4-E76B453C5CFF}"/>
    <hyperlink ref="W10" location="'סטטוס מקלטים'!A1" display="סטטוס מקלטים" xr:uid="{ACC10E58-474B-469B-A572-75B8A77F64DA}"/>
    <hyperlink ref="W13" location="'סך תרומות'!A1" display="סך תרומות" xr:uid="{12065508-4F6D-4E8E-80F6-096EF477B763}"/>
    <hyperlink ref="W16" location="'בקשות להסעת חיילים'!A1" display="בקשות להסעת חיילים" xr:uid="{DE7DD0F6-C69A-4736-B27F-13D2818FEC94}"/>
    <hyperlink ref="Z10" location="'שיעור עובדים בתפקיד'!A1" display="שיעור עובדים בתפקיד" xr:uid="{6494276A-81AE-438D-AE12-1B9E2166A185}"/>
    <hyperlink ref="Z13" location="'שיעור עובדים בתפקיד'!A1" display="שיעור עובדים במשמרת" xr:uid="{037142AF-52B1-4079-B6D4-9EE1F6EBF1F7}"/>
    <hyperlink ref="Z16" location="'שיעור עובדים בתפקיד'!A1" display="שיעור עובדים מרחוק" xr:uid="{6643594C-DDD9-4820-B49B-8B4DC29EF10B}"/>
    <hyperlink ref="H10" location="'הרוגים'!A1" display="הרוגים" xr:uid="{AAFA8929-823F-468F-9F7B-80653C1B0F2E}"/>
  </hyperlinks>
  <pageMargins left="0.23622047244094491" right="0.23622047244094491" top="0.74803149606299213" bottom="0.74803149606299213" header="0.31496062992125984" footer="0.31496062992125984"/>
  <pageSetup paperSize="9" scale="67" orientation="landscape" r:id="rId1"/>
  <colBreaks count="1" manualBreakCount="1">
    <brk id="29" max="1048575" man="1"/>
  </colBreaks>
  <drawing r:id="rId2"/>
  <tableParts count="1">
    <tablePart r:id="rId3"/>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31CE-9373-4E19-8514-9E92683CA36B}">
  <sheetPr codeName="Sheet47">
    <tabColor theme="8" tint="-0.249977111117893"/>
  </sheetPr>
  <dimension ref="A1:Z117"/>
  <sheetViews>
    <sheetView showGridLines="0" rightToLeft="1" workbookViewId="0">
      <selection activeCell="D2" sqref="D2:H2"/>
    </sheetView>
  </sheetViews>
  <sheetFormatPr defaultColWidth="8.69921875" defaultRowHeight="13.2" x14ac:dyDescent="0.25"/>
  <cols>
    <col min="1" max="1" width="6.5" style="14" customWidth="1"/>
    <col min="2" max="3" width="16.09765625" style="1" customWidth="1"/>
    <col min="4" max="4" width="16.09765625" style="10" customWidth="1"/>
    <col min="5" max="5" width="16.09765625" style="40" customWidth="1"/>
    <col min="6" max="7" width="16.09765625" style="14" customWidth="1"/>
    <col min="8" max="8" width="17.8984375" style="14" customWidth="1"/>
    <col min="9" max="9" width="16.19921875" style="14" customWidth="1"/>
    <col min="10" max="10" width="19" style="14" customWidth="1"/>
    <col min="11" max="11" width="4.59765625" style="1" customWidth="1"/>
    <col min="12" max="12" width="16.09765625" style="10" customWidth="1"/>
    <col min="13" max="13" width="16.09765625" style="2" customWidth="1"/>
    <col min="14" max="14" width="13.796875" style="16" customWidth="1"/>
    <col min="15" max="15" width="15.3984375" style="15" customWidth="1"/>
    <col min="16" max="16" width="7.5" style="1" customWidth="1"/>
    <col min="17" max="17" width="7.59765625" style="1" customWidth="1"/>
    <col min="18" max="18" width="11" style="1" customWidth="1"/>
    <col min="19" max="19" width="9.8984375" style="1" customWidth="1"/>
    <col min="20" max="20" width="15.5" style="1" customWidth="1"/>
    <col min="21" max="21" width="14.8984375" style="1" customWidth="1"/>
    <col min="22" max="22" width="11.8984375" style="1" customWidth="1"/>
    <col min="23" max="23" width="5.8984375" style="1" customWidth="1"/>
    <col min="24" max="25" width="6.8984375" style="1" customWidth="1"/>
    <col min="26" max="26" width="5.59765625" style="1" customWidth="1"/>
    <col min="27" max="27" width="7.69921875" style="1" customWidth="1"/>
    <col min="28" max="16384" width="8.69921875" style="1"/>
  </cols>
  <sheetData>
    <row r="1" spans="1:26" ht="15.75" customHeight="1" x14ac:dyDescent="0.3">
      <c r="B1" s="330"/>
      <c r="C1" s="330"/>
      <c r="D1" s="330"/>
      <c r="E1" s="330"/>
      <c r="K1" s="330"/>
      <c r="L1" s="330"/>
      <c r="M1" s="330"/>
      <c r="P1" s="9"/>
      <c r="R1" s="6"/>
      <c r="U1" s="19"/>
      <c r="W1" s="11"/>
    </row>
    <row r="2" spans="1:26" ht="17.25" customHeight="1" x14ac:dyDescent="0.4">
      <c r="D2" s="329" t="s">
        <v>1</v>
      </c>
      <c r="E2" s="329"/>
      <c r="F2" s="329"/>
      <c r="G2" s="329"/>
      <c r="H2" s="329"/>
      <c r="I2" s="95"/>
      <c r="J2" s="95"/>
      <c r="L2" s="37"/>
      <c r="M2" s="37"/>
      <c r="S2" s="21"/>
      <c r="W2" s="2"/>
      <c r="Y2" s="8"/>
    </row>
    <row r="3" spans="1:26" ht="19.5" customHeight="1" thickBot="1" x14ac:dyDescent="0.3">
      <c r="D3" s="14"/>
      <c r="E3" s="1"/>
      <c r="F3" s="1"/>
      <c r="G3" s="10"/>
      <c r="H3" s="40"/>
      <c r="K3" s="8"/>
      <c r="L3" s="1"/>
      <c r="M3" s="1"/>
      <c r="S3" s="22"/>
      <c r="T3" s="23"/>
      <c r="U3" s="25"/>
      <c r="V3" s="35"/>
      <c r="X3" s="27"/>
      <c r="Y3" s="27"/>
      <c r="Z3" s="30"/>
    </row>
    <row r="4" spans="1:26" ht="15" customHeight="1" x14ac:dyDescent="0.2">
      <c r="A4" s="42"/>
      <c r="B4" s="360" t="s">
        <v>128</v>
      </c>
      <c r="C4" s="361"/>
      <c r="D4" s="361"/>
      <c r="E4" s="361"/>
      <c r="F4" s="361"/>
      <c r="G4" s="361"/>
      <c r="H4" s="361"/>
      <c r="I4" s="361"/>
      <c r="J4" s="362"/>
      <c r="L4" s="217"/>
      <c r="M4" s="218"/>
      <c r="N4" s="1"/>
      <c r="O4" s="1"/>
    </row>
    <row r="5" spans="1:26" ht="43.5" customHeight="1" thickBot="1" x14ac:dyDescent="0.25">
      <c r="A5" s="1"/>
      <c r="B5" s="363"/>
      <c r="C5" s="364"/>
      <c r="D5" s="364"/>
      <c r="E5" s="364"/>
      <c r="F5" s="364"/>
      <c r="G5" s="364"/>
      <c r="H5" s="364"/>
      <c r="I5" s="364"/>
      <c r="J5" s="365"/>
      <c r="L5" s="219"/>
      <c r="M5" s="218"/>
      <c r="N5" s="1"/>
      <c r="O5" s="1"/>
    </row>
    <row r="6" spans="1:26" ht="21.75" customHeight="1" thickBot="1" x14ac:dyDescent="0.3">
      <c r="D6" s="1"/>
      <c r="E6" s="1"/>
      <c r="F6" s="1"/>
      <c r="G6" s="1"/>
      <c r="H6" s="1"/>
      <c r="I6" s="1"/>
      <c r="J6" s="2"/>
      <c r="K6" s="16"/>
      <c r="L6" s="15"/>
      <c r="M6" s="1"/>
      <c r="N6" s="1"/>
      <c r="O6" s="1"/>
    </row>
    <row r="7" spans="1:26" ht="34.200000000000003" customHeight="1" thickTop="1" thickBot="1" x14ac:dyDescent="0.25">
      <c r="B7" s="138" t="s">
        <v>140</v>
      </c>
      <c r="C7" s="127" t="s">
        <v>274</v>
      </c>
      <c r="D7" s="127" t="s">
        <v>234</v>
      </c>
      <c r="E7" s="127" t="s">
        <v>240</v>
      </c>
      <c r="F7" s="127" t="s">
        <v>244</v>
      </c>
      <c r="G7" s="127" t="s">
        <v>243</v>
      </c>
      <c r="H7" s="127" t="s">
        <v>158</v>
      </c>
      <c r="I7" s="127" t="s">
        <v>159</v>
      </c>
      <c r="J7" s="129" t="s">
        <v>141</v>
      </c>
      <c r="L7" s="161" t="s">
        <v>206</v>
      </c>
      <c r="M7" s="159" t="s">
        <v>207</v>
      </c>
      <c r="N7" s="222" t="s">
        <v>247</v>
      </c>
      <c r="O7" s="1"/>
    </row>
    <row r="8" spans="1:26" ht="21.75" customHeight="1" thickTop="1" thickBot="1" x14ac:dyDescent="0.25">
      <c r="B8" s="142">
        <v>45214</v>
      </c>
      <c r="C8" s="139"/>
      <c r="D8" s="139"/>
      <c r="E8" s="139"/>
      <c r="F8" s="139"/>
      <c r="G8" s="139"/>
      <c r="H8" s="139"/>
      <c r="I8" s="139"/>
      <c r="J8" s="148" t="s">
        <v>204</v>
      </c>
      <c r="L8" s="162">
        <f>COUNTIF(J8:J116,"לא הושלם")</f>
        <v>4</v>
      </c>
      <c r="M8" s="160">
        <f>COUNTIF(J8:J116,"הושלם")</f>
        <v>10</v>
      </c>
      <c r="N8" s="221">
        <f>L8+M8</f>
        <v>14</v>
      </c>
      <c r="O8" s="1"/>
    </row>
    <row r="9" spans="1:26" ht="24" customHeight="1" thickTop="1" thickBot="1" x14ac:dyDescent="0.3">
      <c r="B9" s="142">
        <v>45215</v>
      </c>
      <c r="C9" s="139"/>
      <c r="D9" s="139"/>
      <c r="E9" s="139"/>
      <c r="F9" s="139"/>
      <c r="G9" s="139"/>
      <c r="H9" s="139"/>
      <c r="I9" s="139"/>
      <c r="J9" s="148" t="s">
        <v>204</v>
      </c>
      <c r="L9" s="15"/>
      <c r="M9" s="1"/>
      <c r="N9" s="1"/>
      <c r="O9" s="1"/>
    </row>
    <row r="10" spans="1:26" ht="15" thickTop="1" thickBot="1" x14ac:dyDescent="0.25">
      <c r="B10" s="142">
        <v>45215</v>
      </c>
      <c r="C10" s="139"/>
      <c r="D10" s="139"/>
      <c r="E10" s="139"/>
      <c r="F10" s="139"/>
      <c r="G10" s="139"/>
      <c r="H10" s="139"/>
      <c r="I10" s="139"/>
      <c r="J10" s="148" t="s">
        <v>204</v>
      </c>
      <c r="L10" s="168" t="s">
        <v>146</v>
      </c>
      <c r="M10" s="180">
        <f>M8/SUM(L8:M8)</f>
        <v>0.7142857142857143</v>
      </c>
      <c r="N10" s="1"/>
      <c r="O10" s="1"/>
    </row>
    <row r="11" spans="1:26" ht="15" thickTop="1" thickBot="1" x14ac:dyDescent="0.25">
      <c r="B11" s="142">
        <v>45216</v>
      </c>
      <c r="C11" s="139"/>
      <c r="D11" s="139"/>
      <c r="E11" s="139"/>
      <c r="F11" s="139"/>
      <c r="G11" s="139"/>
      <c r="H11" s="139"/>
      <c r="I11" s="139"/>
      <c r="J11" s="148" t="s">
        <v>205</v>
      </c>
      <c r="L11" s="1"/>
      <c r="M11" s="1"/>
      <c r="N11" s="1"/>
      <c r="O11" s="1"/>
    </row>
    <row r="12" spans="1:26" ht="15" thickTop="1" thickBot="1" x14ac:dyDescent="0.3">
      <c r="B12" s="142">
        <v>45217</v>
      </c>
      <c r="C12" s="139"/>
      <c r="D12" s="139"/>
      <c r="E12" s="139"/>
      <c r="F12" s="139"/>
      <c r="G12" s="139"/>
      <c r="H12" s="139"/>
      <c r="I12" s="139"/>
      <c r="J12" s="148" t="s">
        <v>204</v>
      </c>
      <c r="L12" s="153"/>
      <c r="M12" s="153"/>
      <c r="N12" s="208"/>
    </row>
    <row r="13" spans="1:26" ht="15" thickTop="1" thickBot="1" x14ac:dyDescent="0.3">
      <c r="B13" s="142">
        <v>45218</v>
      </c>
      <c r="C13" s="139"/>
      <c r="D13" s="139"/>
      <c r="E13" s="139"/>
      <c r="F13" s="139"/>
      <c r="G13" s="139"/>
      <c r="H13" s="139"/>
      <c r="I13" s="139"/>
      <c r="J13" s="148" t="s">
        <v>205</v>
      </c>
      <c r="L13" s="153"/>
      <c r="M13" s="153"/>
      <c r="N13" s="208"/>
    </row>
    <row r="14" spans="1:26" ht="15" thickTop="1" thickBot="1" x14ac:dyDescent="0.3">
      <c r="B14" s="142">
        <v>45219</v>
      </c>
      <c r="C14" s="139"/>
      <c r="D14" s="139"/>
      <c r="E14" s="139"/>
      <c r="F14" s="139"/>
      <c r="G14" s="139"/>
      <c r="H14" s="139"/>
      <c r="I14" s="139"/>
      <c r="J14" s="148" t="s">
        <v>205</v>
      </c>
      <c r="L14" s="153"/>
      <c r="M14" s="153"/>
      <c r="N14" s="208"/>
    </row>
    <row r="15" spans="1:26" ht="15" thickTop="1" thickBot="1" x14ac:dyDescent="0.3">
      <c r="B15" s="142">
        <v>45220</v>
      </c>
      <c r="C15" s="139"/>
      <c r="D15" s="139"/>
      <c r="E15" s="139"/>
      <c r="F15" s="139"/>
      <c r="G15" s="139"/>
      <c r="H15" s="139"/>
      <c r="I15" s="139"/>
      <c r="J15" s="149" t="s">
        <v>205</v>
      </c>
      <c r="L15" s="153"/>
      <c r="M15" s="153"/>
      <c r="N15" s="208"/>
    </row>
    <row r="16" spans="1:26" ht="15" thickTop="1" thickBot="1" x14ac:dyDescent="0.3">
      <c r="B16" s="142">
        <v>45221</v>
      </c>
      <c r="C16" s="139"/>
      <c r="D16" s="139"/>
      <c r="E16" s="139"/>
      <c r="F16" s="139"/>
      <c r="G16" s="139"/>
      <c r="H16" s="139"/>
      <c r="I16" s="139"/>
      <c r="J16" s="149" t="s">
        <v>205</v>
      </c>
      <c r="K16" s="2"/>
      <c r="L16" s="1"/>
      <c r="M16" s="1"/>
      <c r="N16" s="208"/>
    </row>
    <row r="17" spans="2:14" ht="15" thickTop="1" thickBot="1" x14ac:dyDescent="0.3">
      <c r="B17" s="142">
        <v>45222</v>
      </c>
      <c r="C17" s="139"/>
      <c r="D17" s="139"/>
      <c r="E17" s="139"/>
      <c r="F17" s="139"/>
      <c r="G17" s="139"/>
      <c r="H17" s="139"/>
      <c r="I17" s="139"/>
      <c r="J17" s="149" t="s">
        <v>205</v>
      </c>
      <c r="K17" s="2"/>
      <c r="L17" s="1"/>
      <c r="M17" s="1"/>
      <c r="N17" s="208"/>
    </row>
    <row r="18" spans="2:14" ht="15" thickTop="1" thickBot="1" x14ac:dyDescent="0.3">
      <c r="B18" s="142">
        <v>45223</v>
      </c>
      <c r="C18" s="139"/>
      <c r="D18" s="139"/>
      <c r="E18" s="139"/>
      <c r="F18" s="139"/>
      <c r="G18" s="139"/>
      <c r="H18" s="139"/>
      <c r="I18" s="139"/>
      <c r="J18" s="149" t="s">
        <v>205</v>
      </c>
      <c r="K18" s="2"/>
      <c r="L18" s="1"/>
      <c r="M18" s="1"/>
      <c r="N18" s="208"/>
    </row>
    <row r="19" spans="2:14" ht="15" thickTop="1" thickBot="1" x14ac:dyDescent="0.3">
      <c r="B19" s="142">
        <v>45224</v>
      </c>
      <c r="C19" s="139"/>
      <c r="D19" s="139"/>
      <c r="E19" s="139"/>
      <c r="F19" s="139"/>
      <c r="G19" s="139"/>
      <c r="H19" s="139"/>
      <c r="I19" s="139"/>
      <c r="J19" s="149" t="s">
        <v>205</v>
      </c>
      <c r="K19" s="2"/>
      <c r="L19" s="1"/>
      <c r="M19" s="1"/>
    </row>
    <row r="20" spans="2:14" ht="15" thickTop="1" thickBot="1" x14ac:dyDescent="0.3">
      <c r="B20" s="142">
        <v>45225</v>
      </c>
      <c r="C20" s="139"/>
      <c r="D20" s="139"/>
      <c r="E20" s="139"/>
      <c r="F20" s="139"/>
      <c r="G20" s="139"/>
      <c r="H20" s="139"/>
      <c r="I20" s="139"/>
      <c r="J20" s="149" t="s">
        <v>205</v>
      </c>
      <c r="K20" s="2"/>
      <c r="L20" s="1"/>
      <c r="M20" s="1"/>
    </row>
    <row r="21" spans="2:14" ht="15" thickTop="1" thickBot="1" x14ac:dyDescent="0.3">
      <c r="B21" s="142">
        <v>45226</v>
      </c>
      <c r="C21" s="139"/>
      <c r="D21" s="139"/>
      <c r="E21" s="139"/>
      <c r="F21" s="139"/>
      <c r="G21" s="139"/>
      <c r="H21" s="139"/>
      <c r="I21" s="139"/>
      <c r="J21" s="149" t="s">
        <v>205</v>
      </c>
      <c r="K21" s="2"/>
      <c r="L21" s="1"/>
      <c r="M21" s="1"/>
    </row>
    <row r="22" spans="2:14" ht="15" thickTop="1" thickBot="1" x14ac:dyDescent="0.3">
      <c r="B22" s="142">
        <v>45227</v>
      </c>
      <c r="C22" s="139"/>
      <c r="D22" s="139"/>
      <c r="E22" s="139"/>
      <c r="F22" s="139"/>
      <c r="G22" s="139"/>
      <c r="H22" s="139"/>
      <c r="I22" s="139"/>
      <c r="J22" s="149"/>
      <c r="K22" s="2"/>
      <c r="L22" s="1"/>
      <c r="M22" s="1"/>
    </row>
    <row r="23" spans="2:14" ht="15" thickTop="1" thickBot="1" x14ac:dyDescent="0.3">
      <c r="B23" s="142">
        <v>45228</v>
      </c>
      <c r="C23" s="139"/>
      <c r="D23" s="139"/>
      <c r="E23" s="139"/>
      <c r="F23" s="139"/>
      <c r="G23" s="139"/>
      <c r="H23" s="139"/>
      <c r="I23" s="139"/>
      <c r="J23" s="149"/>
      <c r="K23" s="2"/>
      <c r="L23" s="1"/>
      <c r="M23" s="1"/>
    </row>
    <row r="24" spans="2:14" ht="15" thickTop="1" thickBot="1" x14ac:dyDescent="0.3">
      <c r="B24" s="142">
        <v>45229</v>
      </c>
      <c r="C24" s="139"/>
      <c r="D24" s="139"/>
      <c r="E24" s="139"/>
      <c r="F24" s="139"/>
      <c r="G24" s="139"/>
      <c r="H24" s="139"/>
      <c r="I24" s="139"/>
      <c r="J24" s="149"/>
      <c r="K24" s="2"/>
      <c r="L24" s="1"/>
      <c r="M24" s="1"/>
    </row>
    <row r="25" spans="2:14" ht="15" thickTop="1" thickBot="1" x14ac:dyDescent="0.3">
      <c r="B25" s="142">
        <v>45230</v>
      </c>
      <c r="C25" s="139"/>
      <c r="D25" s="139"/>
      <c r="E25" s="139"/>
      <c r="F25" s="139"/>
      <c r="G25" s="139"/>
      <c r="H25" s="139"/>
      <c r="I25" s="139"/>
      <c r="J25" s="149"/>
      <c r="K25" s="2"/>
      <c r="L25" s="1"/>
      <c r="M25" s="1"/>
    </row>
    <row r="26" spans="2:14" ht="15" thickTop="1" thickBot="1" x14ac:dyDescent="0.3">
      <c r="B26" s="142">
        <v>45231</v>
      </c>
      <c r="C26" s="139"/>
      <c r="D26" s="139"/>
      <c r="E26" s="139"/>
      <c r="F26" s="139"/>
      <c r="G26" s="139"/>
      <c r="H26" s="139"/>
      <c r="I26" s="139"/>
      <c r="J26" s="149"/>
      <c r="K26" s="2"/>
      <c r="L26" s="1"/>
      <c r="M26" s="1"/>
    </row>
    <row r="27" spans="2:14" ht="15" thickTop="1" thickBot="1" x14ac:dyDescent="0.3">
      <c r="B27" s="142">
        <v>45232</v>
      </c>
      <c r="C27" s="139"/>
      <c r="D27" s="139"/>
      <c r="E27" s="139"/>
      <c r="F27" s="139"/>
      <c r="G27" s="139"/>
      <c r="H27" s="139"/>
      <c r="I27" s="139"/>
      <c r="J27" s="149"/>
      <c r="K27" s="2"/>
      <c r="L27" s="1"/>
      <c r="M27" s="1"/>
    </row>
    <row r="28" spans="2:14" ht="15" thickTop="1" thickBot="1" x14ac:dyDescent="0.3">
      <c r="B28" s="142">
        <v>45233</v>
      </c>
      <c r="C28" s="139"/>
      <c r="D28" s="139"/>
      <c r="E28" s="139"/>
      <c r="F28" s="139"/>
      <c r="G28" s="139"/>
      <c r="H28" s="139"/>
      <c r="I28" s="139"/>
      <c r="J28" s="149"/>
      <c r="K28" s="2"/>
      <c r="L28" s="1"/>
      <c r="M28" s="1"/>
    </row>
    <row r="29" spans="2:14" ht="15" thickTop="1" thickBot="1" x14ac:dyDescent="0.3">
      <c r="B29" s="142">
        <v>45234</v>
      </c>
      <c r="C29" s="139"/>
      <c r="D29" s="139"/>
      <c r="E29" s="139"/>
      <c r="F29" s="139"/>
      <c r="G29" s="139"/>
      <c r="H29" s="139"/>
      <c r="I29" s="139"/>
      <c r="J29" s="149"/>
      <c r="K29" s="2"/>
      <c r="L29" s="1"/>
      <c r="M29" s="1"/>
    </row>
    <row r="30" spans="2:14" ht="15" thickTop="1" thickBot="1" x14ac:dyDescent="0.3">
      <c r="B30" s="142">
        <v>45235</v>
      </c>
      <c r="C30" s="139"/>
      <c r="D30" s="139"/>
      <c r="E30" s="139"/>
      <c r="F30" s="139"/>
      <c r="G30" s="139"/>
      <c r="H30" s="139"/>
      <c r="I30" s="139"/>
      <c r="J30" s="149"/>
      <c r="K30" s="2"/>
      <c r="L30" s="1"/>
      <c r="M30" s="1"/>
    </row>
    <row r="31" spans="2:14" ht="15" thickTop="1" thickBot="1" x14ac:dyDescent="0.3">
      <c r="B31" s="142">
        <v>45236</v>
      </c>
      <c r="C31" s="139"/>
      <c r="D31" s="139"/>
      <c r="E31" s="139"/>
      <c r="F31" s="139"/>
      <c r="G31" s="139"/>
      <c r="H31" s="139"/>
      <c r="I31" s="139"/>
      <c r="J31" s="149"/>
      <c r="K31" s="2"/>
      <c r="L31" s="1"/>
      <c r="M31" s="1"/>
    </row>
    <row r="32" spans="2:14" ht="15" thickTop="1" thickBot="1" x14ac:dyDescent="0.3">
      <c r="B32" s="142">
        <v>45237</v>
      </c>
      <c r="C32" s="139"/>
      <c r="D32" s="139"/>
      <c r="E32" s="139"/>
      <c r="F32" s="139"/>
      <c r="G32" s="139"/>
      <c r="H32" s="139"/>
      <c r="I32" s="139"/>
      <c r="J32" s="149"/>
      <c r="K32" s="2"/>
      <c r="L32" s="1"/>
      <c r="M32" s="1"/>
    </row>
    <row r="33" spans="2:13" ht="15" thickTop="1" thickBot="1" x14ac:dyDescent="0.3">
      <c r="B33" s="142">
        <v>45238</v>
      </c>
      <c r="C33" s="139"/>
      <c r="D33" s="139"/>
      <c r="E33" s="139"/>
      <c r="F33" s="139"/>
      <c r="G33" s="139"/>
      <c r="H33" s="139"/>
      <c r="I33" s="139"/>
      <c r="J33" s="149"/>
      <c r="K33" s="2"/>
      <c r="L33" s="1"/>
      <c r="M33" s="1"/>
    </row>
    <row r="34" spans="2:13" ht="15" thickTop="1" thickBot="1" x14ac:dyDescent="0.3">
      <c r="B34" s="142">
        <v>45239</v>
      </c>
      <c r="C34" s="139"/>
      <c r="D34" s="139"/>
      <c r="E34" s="139"/>
      <c r="F34" s="139"/>
      <c r="G34" s="139"/>
      <c r="H34" s="139"/>
      <c r="I34" s="139"/>
      <c r="J34" s="149"/>
      <c r="K34" s="2"/>
      <c r="L34" s="1"/>
      <c r="M34" s="1"/>
    </row>
    <row r="35" spans="2:13" ht="15" thickTop="1" thickBot="1" x14ac:dyDescent="0.3">
      <c r="B35" s="142">
        <v>45240</v>
      </c>
      <c r="C35" s="139"/>
      <c r="D35" s="139"/>
      <c r="E35" s="139"/>
      <c r="F35" s="139"/>
      <c r="G35" s="139"/>
      <c r="H35" s="139"/>
      <c r="I35" s="139"/>
      <c r="J35" s="149"/>
      <c r="K35" s="2"/>
      <c r="L35" s="1"/>
      <c r="M35" s="1"/>
    </row>
    <row r="36" spans="2:13" ht="15" thickTop="1" thickBot="1" x14ac:dyDescent="0.3">
      <c r="B36" s="142">
        <v>45241</v>
      </c>
      <c r="C36" s="139"/>
      <c r="D36" s="139"/>
      <c r="E36" s="139"/>
      <c r="F36" s="139"/>
      <c r="G36" s="139"/>
      <c r="H36" s="139"/>
      <c r="I36" s="139"/>
      <c r="J36" s="149"/>
      <c r="K36" s="2"/>
      <c r="L36" s="1"/>
      <c r="M36" s="1"/>
    </row>
    <row r="37" spans="2:13" ht="15" thickTop="1" thickBot="1" x14ac:dyDescent="0.3">
      <c r="B37" s="142">
        <v>45242</v>
      </c>
      <c r="C37" s="139"/>
      <c r="D37" s="139"/>
      <c r="E37" s="139"/>
      <c r="F37" s="139"/>
      <c r="G37" s="139"/>
      <c r="H37" s="139"/>
      <c r="I37" s="139"/>
      <c r="J37" s="149"/>
      <c r="K37" s="2"/>
      <c r="L37" s="1"/>
      <c r="M37" s="1"/>
    </row>
    <row r="38" spans="2:13" ht="15" thickTop="1" thickBot="1" x14ac:dyDescent="0.3">
      <c r="B38" s="142">
        <v>45243</v>
      </c>
      <c r="C38" s="139"/>
      <c r="D38" s="139"/>
      <c r="E38" s="139"/>
      <c r="F38" s="139"/>
      <c r="G38" s="139"/>
      <c r="H38" s="139"/>
      <c r="I38" s="139"/>
      <c r="J38" s="149"/>
      <c r="K38" s="2"/>
      <c r="L38" s="1"/>
      <c r="M38" s="1"/>
    </row>
    <row r="39" spans="2:13" ht="15" thickTop="1" thickBot="1" x14ac:dyDescent="0.3">
      <c r="B39" s="142">
        <v>45244</v>
      </c>
      <c r="C39" s="139"/>
      <c r="D39" s="139"/>
      <c r="E39" s="139"/>
      <c r="F39" s="139"/>
      <c r="G39" s="139"/>
      <c r="H39" s="139"/>
      <c r="I39" s="139"/>
      <c r="J39" s="149"/>
      <c r="K39" s="2"/>
      <c r="L39" s="1"/>
      <c r="M39" s="1"/>
    </row>
    <row r="40" spans="2:13" ht="15" thickTop="1" thickBot="1" x14ac:dyDescent="0.3">
      <c r="B40" s="142">
        <v>45245</v>
      </c>
      <c r="C40" s="139"/>
      <c r="D40" s="139"/>
      <c r="E40" s="139"/>
      <c r="F40" s="139"/>
      <c r="G40" s="139"/>
      <c r="H40" s="139"/>
      <c r="I40" s="139"/>
      <c r="J40" s="149"/>
      <c r="K40" s="2"/>
      <c r="L40" s="1"/>
      <c r="M40" s="1"/>
    </row>
    <row r="41" spans="2:13" ht="15" thickTop="1" thickBot="1" x14ac:dyDescent="0.3">
      <c r="B41" s="142">
        <v>45246</v>
      </c>
      <c r="C41" s="139"/>
      <c r="D41" s="139"/>
      <c r="E41" s="139"/>
      <c r="F41" s="139"/>
      <c r="G41" s="139"/>
      <c r="H41" s="139"/>
      <c r="I41" s="139"/>
      <c r="J41" s="149"/>
      <c r="K41" s="2"/>
      <c r="L41" s="1"/>
      <c r="M41" s="1"/>
    </row>
    <row r="42" spans="2:13" ht="15" thickTop="1" thickBot="1" x14ac:dyDescent="0.3">
      <c r="B42" s="142">
        <v>45247</v>
      </c>
      <c r="C42" s="139"/>
      <c r="D42" s="139"/>
      <c r="E42" s="139"/>
      <c r="F42" s="139"/>
      <c r="G42" s="139"/>
      <c r="H42" s="139"/>
      <c r="I42" s="139"/>
      <c r="J42" s="149"/>
      <c r="K42" s="2"/>
      <c r="L42" s="1"/>
      <c r="M42" s="1"/>
    </row>
    <row r="43" spans="2:13" ht="15" thickTop="1" thickBot="1" x14ac:dyDescent="0.3">
      <c r="B43" s="142">
        <v>45248</v>
      </c>
      <c r="C43" s="139"/>
      <c r="D43" s="139"/>
      <c r="E43" s="139"/>
      <c r="F43" s="139"/>
      <c r="G43" s="139"/>
      <c r="H43" s="139"/>
      <c r="I43" s="139"/>
      <c r="J43" s="149"/>
      <c r="K43" s="2"/>
      <c r="L43" s="1"/>
      <c r="M43" s="1"/>
    </row>
    <row r="44" spans="2:13" ht="15" thickTop="1" thickBot="1" x14ac:dyDescent="0.3">
      <c r="B44" s="142">
        <v>45249</v>
      </c>
      <c r="C44" s="139"/>
      <c r="D44" s="139"/>
      <c r="E44" s="139"/>
      <c r="F44" s="139"/>
      <c r="G44" s="139"/>
      <c r="H44" s="139"/>
      <c r="I44" s="139"/>
      <c r="J44" s="149"/>
      <c r="K44" s="2"/>
      <c r="L44" s="1"/>
      <c r="M44" s="1"/>
    </row>
    <row r="45" spans="2:13" ht="15" thickTop="1" thickBot="1" x14ac:dyDescent="0.3">
      <c r="B45" s="142">
        <v>45250</v>
      </c>
      <c r="C45" s="139"/>
      <c r="D45" s="139"/>
      <c r="E45" s="139"/>
      <c r="F45" s="139"/>
      <c r="G45" s="139"/>
      <c r="H45" s="139"/>
      <c r="I45" s="139"/>
      <c r="J45" s="149"/>
      <c r="K45" s="2"/>
      <c r="L45" s="1"/>
      <c r="M45" s="1"/>
    </row>
    <row r="46" spans="2:13" ht="15" thickTop="1" thickBot="1" x14ac:dyDescent="0.3">
      <c r="B46" s="142">
        <v>45251</v>
      </c>
      <c r="C46" s="139"/>
      <c r="D46" s="139"/>
      <c r="E46" s="139"/>
      <c r="F46" s="139"/>
      <c r="G46" s="139"/>
      <c r="H46" s="139"/>
      <c r="I46" s="139"/>
      <c r="J46" s="149"/>
      <c r="K46" s="2"/>
      <c r="L46" s="1"/>
      <c r="M46" s="1"/>
    </row>
    <row r="47" spans="2:13" ht="15" thickTop="1" thickBot="1" x14ac:dyDescent="0.3">
      <c r="B47" s="142">
        <v>45252</v>
      </c>
      <c r="C47" s="139"/>
      <c r="D47" s="139"/>
      <c r="E47" s="139"/>
      <c r="F47" s="139"/>
      <c r="G47" s="139"/>
      <c r="H47" s="139"/>
      <c r="I47" s="139"/>
      <c r="J47" s="149"/>
      <c r="K47" s="2"/>
      <c r="L47" s="1"/>
      <c r="M47" s="1"/>
    </row>
    <row r="48" spans="2:13" ht="15" thickTop="1" thickBot="1" x14ac:dyDescent="0.3">
      <c r="B48" s="142">
        <v>45253</v>
      </c>
      <c r="C48" s="139"/>
      <c r="D48" s="139"/>
      <c r="E48" s="139"/>
      <c r="F48" s="139"/>
      <c r="G48" s="139"/>
      <c r="H48" s="139"/>
      <c r="I48" s="139"/>
      <c r="J48" s="149"/>
      <c r="K48" s="2"/>
      <c r="L48" s="1"/>
      <c r="M48" s="1"/>
    </row>
    <row r="49" spans="2:13" ht="15" thickTop="1" thickBot="1" x14ac:dyDescent="0.3">
      <c r="B49" s="142">
        <v>45254</v>
      </c>
      <c r="C49" s="139"/>
      <c r="D49" s="139"/>
      <c r="E49" s="139"/>
      <c r="F49" s="139"/>
      <c r="G49" s="139"/>
      <c r="H49" s="139"/>
      <c r="I49" s="139"/>
      <c r="J49" s="149"/>
      <c r="K49" s="2"/>
      <c r="L49" s="1"/>
      <c r="M49" s="1"/>
    </row>
    <row r="50" spans="2:13" ht="15" thickTop="1" thickBot="1" x14ac:dyDescent="0.3">
      <c r="B50" s="142">
        <v>45255</v>
      </c>
      <c r="C50" s="139"/>
      <c r="D50" s="139"/>
      <c r="E50" s="139"/>
      <c r="F50" s="139"/>
      <c r="G50" s="139"/>
      <c r="H50" s="139"/>
      <c r="I50" s="139"/>
      <c r="J50" s="149"/>
      <c r="K50" s="2"/>
      <c r="L50" s="1"/>
      <c r="M50" s="1"/>
    </row>
    <row r="51" spans="2:13" ht="15" thickTop="1" thickBot="1" x14ac:dyDescent="0.3">
      <c r="B51" s="142">
        <v>45256</v>
      </c>
      <c r="C51" s="139"/>
      <c r="D51" s="139"/>
      <c r="E51" s="139"/>
      <c r="F51" s="139"/>
      <c r="G51" s="139"/>
      <c r="H51" s="139"/>
      <c r="I51" s="139"/>
      <c r="J51" s="149"/>
      <c r="K51" s="2"/>
      <c r="L51" s="1"/>
      <c r="M51" s="1"/>
    </row>
    <row r="52" spans="2:13" ht="15" thickTop="1" thickBot="1" x14ac:dyDescent="0.3">
      <c r="B52" s="142">
        <v>45257</v>
      </c>
      <c r="C52" s="139"/>
      <c r="D52" s="139"/>
      <c r="E52" s="139"/>
      <c r="F52" s="139"/>
      <c r="G52" s="139"/>
      <c r="H52" s="139"/>
      <c r="I52" s="139"/>
      <c r="J52" s="149"/>
      <c r="K52" s="2"/>
      <c r="L52" s="1"/>
      <c r="M52" s="1"/>
    </row>
    <row r="53" spans="2:13" ht="15" thickTop="1" thickBot="1" x14ac:dyDescent="0.3">
      <c r="B53" s="142">
        <v>45258</v>
      </c>
      <c r="C53" s="139"/>
      <c r="D53" s="139"/>
      <c r="E53" s="139"/>
      <c r="F53" s="139"/>
      <c r="G53" s="139"/>
      <c r="H53" s="139"/>
      <c r="I53" s="139"/>
      <c r="J53" s="149"/>
      <c r="K53" s="2"/>
      <c r="L53" s="1"/>
      <c r="M53" s="1"/>
    </row>
    <row r="54" spans="2:13" ht="15" thickTop="1" thickBot="1" x14ac:dyDescent="0.3">
      <c r="B54" s="142">
        <v>45259</v>
      </c>
      <c r="C54" s="139"/>
      <c r="D54" s="139"/>
      <c r="E54" s="139"/>
      <c r="F54" s="139"/>
      <c r="G54" s="139"/>
      <c r="H54" s="139"/>
      <c r="I54" s="139"/>
      <c r="J54" s="149"/>
      <c r="K54" s="2"/>
      <c r="L54" s="1"/>
      <c r="M54" s="1"/>
    </row>
    <row r="55" spans="2:13" ht="15" thickTop="1" thickBot="1" x14ac:dyDescent="0.3">
      <c r="B55" s="142">
        <v>45260</v>
      </c>
      <c r="C55" s="139"/>
      <c r="D55" s="139"/>
      <c r="E55" s="139"/>
      <c r="F55" s="139"/>
      <c r="G55" s="139"/>
      <c r="H55" s="139"/>
      <c r="I55" s="139"/>
      <c r="J55" s="149"/>
      <c r="K55" s="2"/>
      <c r="L55" s="1"/>
      <c r="M55" s="1"/>
    </row>
    <row r="56" spans="2:13" ht="15" thickTop="1" thickBot="1" x14ac:dyDescent="0.3">
      <c r="B56" s="142">
        <v>45261</v>
      </c>
      <c r="C56" s="139"/>
      <c r="D56" s="139"/>
      <c r="E56" s="139"/>
      <c r="F56" s="139"/>
      <c r="G56" s="139"/>
      <c r="H56" s="139"/>
      <c r="I56" s="139"/>
      <c r="J56" s="149"/>
      <c r="K56" s="2"/>
      <c r="L56" s="1"/>
      <c r="M56" s="1"/>
    </row>
    <row r="57" spans="2:13" ht="15" thickTop="1" thickBot="1" x14ac:dyDescent="0.3">
      <c r="B57" s="142">
        <v>45262</v>
      </c>
      <c r="C57" s="139"/>
      <c r="D57" s="139"/>
      <c r="E57" s="139"/>
      <c r="F57" s="139"/>
      <c r="G57" s="139"/>
      <c r="H57" s="139"/>
      <c r="I57" s="139"/>
      <c r="J57" s="149"/>
      <c r="K57" s="2"/>
      <c r="L57" s="1"/>
      <c r="M57" s="1"/>
    </row>
    <row r="58" spans="2:13" ht="15" thickTop="1" thickBot="1" x14ac:dyDescent="0.3">
      <c r="B58" s="142">
        <v>45263</v>
      </c>
      <c r="C58" s="139"/>
      <c r="D58" s="139"/>
      <c r="E58" s="139"/>
      <c r="F58" s="139"/>
      <c r="G58" s="139"/>
      <c r="H58" s="139"/>
      <c r="I58" s="139"/>
      <c r="J58" s="149"/>
      <c r="K58" s="2"/>
      <c r="L58" s="1"/>
      <c r="M58" s="1"/>
    </row>
    <row r="59" spans="2:13" ht="15" thickTop="1" thickBot="1" x14ac:dyDescent="0.3">
      <c r="B59" s="142">
        <v>45264</v>
      </c>
      <c r="C59" s="139"/>
      <c r="D59" s="139"/>
      <c r="E59" s="139"/>
      <c r="F59" s="139"/>
      <c r="G59" s="139"/>
      <c r="H59" s="139"/>
      <c r="I59" s="139"/>
      <c r="J59" s="149"/>
      <c r="K59" s="2"/>
      <c r="L59" s="1"/>
      <c r="M59" s="1"/>
    </row>
    <row r="60" spans="2:13" ht="15" thickTop="1" thickBot="1" x14ac:dyDescent="0.3">
      <c r="B60" s="142">
        <v>45265</v>
      </c>
      <c r="C60" s="139"/>
      <c r="D60" s="139"/>
      <c r="E60" s="139"/>
      <c r="F60" s="139"/>
      <c r="G60" s="139"/>
      <c r="H60" s="139"/>
      <c r="I60" s="139"/>
      <c r="J60" s="149"/>
      <c r="K60" s="2"/>
      <c r="L60" s="1"/>
      <c r="M60" s="1"/>
    </row>
    <row r="61" spans="2:13" ht="15" thickTop="1" thickBot="1" x14ac:dyDescent="0.3">
      <c r="B61" s="142">
        <v>45266</v>
      </c>
      <c r="C61" s="139"/>
      <c r="D61" s="139"/>
      <c r="E61" s="139"/>
      <c r="F61" s="139"/>
      <c r="G61" s="139"/>
      <c r="H61" s="139"/>
      <c r="I61" s="139"/>
      <c r="J61" s="149"/>
      <c r="K61" s="2"/>
      <c r="L61" s="1"/>
      <c r="M61" s="1"/>
    </row>
    <row r="62" spans="2:13" ht="15" thickTop="1" thickBot="1" x14ac:dyDescent="0.3">
      <c r="B62" s="142">
        <v>45267</v>
      </c>
      <c r="C62" s="139"/>
      <c r="D62" s="139"/>
      <c r="E62" s="139"/>
      <c r="F62" s="139"/>
      <c r="G62" s="139"/>
      <c r="H62" s="139"/>
      <c r="I62" s="139"/>
      <c r="J62" s="149"/>
      <c r="K62" s="2"/>
      <c r="L62" s="1"/>
      <c r="M62" s="1"/>
    </row>
    <row r="63" spans="2:13" ht="15" thickTop="1" thickBot="1" x14ac:dyDescent="0.3">
      <c r="B63" s="142">
        <v>45268</v>
      </c>
      <c r="C63" s="139"/>
      <c r="D63" s="139"/>
      <c r="E63" s="139"/>
      <c r="F63" s="139"/>
      <c r="G63" s="139"/>
      <c r="H63" s="139"/>
      <c r="I63" s="139"/>
      <c r="J63" s="149"/>
      <c r="K63" s="2"/>
      <c r="L63" s="1"/>
      <c r="M63" s="1"/>
    </row>
    <row r="64" spans="2:13" ht="15" thickTop="1" thickBot="1" x14ac:dyDescent="0.3">
      <c r="B64" s="142">
        <v>45269</v>
      </c>
      <c r="C64" s="139"/>
      <c r="D64" s="139"/>
      <c r="E64" s="139"/>
      <c r="F64" s="139"/>
      <c r="G64" s="139"/>
      <c r="H64" s="139"/>
      <c r="I64" s="139"/>
      <c r="J64" s="149"/>
      <c r="K64" s="2"/>
      <c r="L64" s="1"/>
      <c r="M64" s="1"/>
    </row>
    <row r="65" spans="2:13" ht="15" thickTop="1" thickBot="1" x14ac:dyDescent="0.3">
      <c r="B65" s="142">
        <v>45270</v>
      </c>
      <c r="C65" s="139"/>
      <c r="D65" s="139"/>
      <c r="E65" s="139"/>
      <c r="F65" s="139"/>
      <c r="G65" s="139"/>
      <c r="H65" s="139"/>
      <c r="I65" s="139"/>
      <c r="J65" s="149"/>
      <c r="K65" s="2"/>
      <c r="L65" s="1"/>
      <c r="M65" s="1"/>
    </row>
    <row r="66" spans="2:13" ht="15" thickTop="1" thickBot="1" x14ac:dyDescent="0.3">
      <c r="B66" s="142">
        <v>45271</v>
      </c>
      <c r="C66" s="139"/>
      <c r="D66" s="139"/>
      <c r="E66" s="139"/>
      <c r="F66" s="139"/>
      <c r="G66" s="139"/>
      <c r="H66" s="139"/>
      <c r="I66" s="139"/>
      <c r="J66" s="149"/>
      <c r="K66" s="2"/>
      <c r="L66" s="1"/>
      <c r="M66" s="1"/>
    </row>
    <row r="67" spans="2:13" ht="15" thickTop="1" thickBot="1" x14ac:dyDescent="0.3">
      <c r="B67" s="142">
        <v>45272</v>
      </c>
      <c r="C67" s="139"/>
      <c r="D67" s="139"/>
      <c r="E67" s="139"/>
      <c r="F67" s="139"/>
      <c r="G67" s="139"/>
      <c r="H67" s="139"/>
      <c r="I67" s="139"/>
      <c r="J67" s="149"/>
      <c r="K67" s="2"/>
      <c r="L67" s="1"/>
      <c r="M67" s="1"/>
    </row>
    <row r="68" spans="2:13" ht="15" thickTop="1" thickBot="1" x14ac:dyDescent="0.3">
      <c r="B68" s="142">
        <v>45273</v>
      </c>
      <c r="C68" s="139"/>
      <c r="D68" s="139"/>
      <c r="E68" s="139"/>
      <c r="F68" s="139"/>
      <c r="G68" s="139"/>
      <c r="H68" s="139"/>
      <c r="I68" s="139"/>
      <c r="J68" s="149"/>
      <c r="K68" s="2"/>
      <c r="L68" s="1"/>
      <c r="M68" s="1"/>
    </row>
    <row r="69" spans="2:13" ht="15" thickTop="1" thickBot="1" x14ac:dyDescent="0.3">
      <c r="B69" s="142">
        <v>45274</v>
      </c>
      <c r="C69" s="139"/>
      <c r="D69" s="139"/>
      <c r="E69" s="139"/>
      <c r="F69" s="139"/>
      <c r="G69" s="139"/>
      <c r="H69" s="139"/>
      <c r="I69" s="139"/>
      <c r="J69" s="149"/>
      <c r="K69" s="2"/>
      <c r="L69" s="1"/>
      <c r="M69" s="1"/>
    </row>
    <row r="70" spans="2:13" ht="15" thickTop="1" thickBot="1" x14ac:dyDescent="0.3">
      <c r="B70" s="142">
        <v>45275</v>
      </c>
      <c r="C70" s="139"/>
      <c r="D70" s="139"/>
      <c r="E70" s="139"/>
      <c r="F70" s="139"/>
      <c r="G70" s="139"/>
      <c r="H70" s="139"/>
      <c r="I70" s="139"/>
      <c r="J70" s="149"/>
      <c r="K70" s="2"/>
      <c r="L70" s="1"/>
      <c r="M70" s="1"/>
    </row>
    <row r="71" spans="2:13" ht="15" thickTop="1" thickBot="1" x14ac:dyDescent="0.3">
      <c r="B71" s="142">
        <v>45276</v>
      </c>
      <c r="C71" s="139"/>
      <c r="D71" s="139"/>
      <c r="E71" s="139"/>
      <c r="F71" s="139"/>
      <c r="G71" s="139"/>
      <c r="H71" s="139"/>
      <c r="I71" s="139"/>
      <c r="J71" s="149"/>
      <c r="K71" s="2"/>
      <c r="L71" s="1"/>
      <c r="M71" s="1"/>
    </row>
    <row r="72" spans="2:13" ht="15" thickTop="1" thickBot="1" x14ac:dyDescent="0.3">
      <c r="B72" s="142">
        <v>45277</v>
      </c>
      <c r="C72" s="139"/>
      <c r="D72" s="139"/>
      <c r="E72" s="139"/>
      <c r="F72" s="139"/>
      <c r="G72" s="139"/>
      <c r="H72" s="139"/>
      <c r="I72" s="139"/>
      <c r="J72" s="149"/>
      <c r="K72" s="2"/>
      <c r="L72" s="1"/>
      <c r="M72" s="1"/>
    </row>
    <row r="73" spans="2:13" ht="15" thickTop="1" thickBot="1" x14ac:dyDescent="0.3">
      <c r="B73" s="142">
        <v>45278</v>
      </c>
      <c r="C73" s="139"/>
      <c r="D73" s="139"/>
      <c r="E73" s="139"/>
      <c r="F73" s="139"/>
      <c r="G73" s="139"/>
      <c r="H73" s="139"/>
      <c r="I73" s="139"/>
      <c r="J73" s="149"/>
      <c r="K73" s="2"/>
      <c r="L73" s="1"/>
      <c r="M73" s="1"/>
    </row>
    <row r="74" spans="2:13" ht="15" thickTop="1" thickBot="1" x14ac:dyDescent="0.3">
      <c r="B74" s="142">
        <v>45279</v>
      </c>
      <c r="C74" s="139"/>
      <c r="D74" s="139"/>
      <c r="E74" s="139"/>
      <c r="F74" s="139"/>
      <c r="G74" s="139"/>
      <c r="H74" s="139"/>
      <c r="I74" s="139"/>
      <c r="J74" s="149"/>
      <c r="K74" s="2"/>
      <c r="L74" s="1"/>
      <c r="M74" s="1"/>
    </row>
    <row r="75" spans="2:13" ht="15" thickTop="1" thickBot="1" x14ac:dyDescent="0.3">
      <c r="B75" s="142">
        <v>45280</v>
      </c>
      <c r="C75" s="139"/>
      <c r="D75" s="139"/>
      <c r="E75" s="139"/>
      <c r="F75" s="139"/>
      <c r="G75" s="139"/>
      <c r="H75" s="139"/>
      <c r="I75" s="139"/>
      <c r="J75" s="149"/>
      <c r="K75" s="2"/>
      <c r="L75" s="1"/>
      <c r="M75" s="1"/>
    </row>
    <row r="76" spans="2:13" ht="15" thickTop="1" thickBot="1" x14ac:dyDescent="0.3">
      <c r="B76" s="142">
        <v>45281</v>
      </c>
      <c r="C76" s="139"/>
      <c r="D76" s="139"/>
      <c r="E76" s="139"/>
      <c r="F76" s="139"/>
      <c r="G76" s="139"/>
      <c r="H76" s="139"/>
      <c r="I76" s="139"/>
      <c r="J76" s="149"/>
      <c r="K76" s="2"/>
      <c r="L76" s="1"/>
      <c r="M76" s="1"/>
    </row>
    <row r="77" spans="2:13" ht="15" thickTop="1" thickBot="1" x14ac:dyDescent="0.3">
      <c r="B77" s="142">
        <v>45282</v>
      </c>
      <c r="C77" s="139"/>
      <c r="D77" s="139"/>
      <c r="E77" s="139"/>
      <c r="F77" s="139"/>
      <c r="G77" s="139"/>
      <c r="H77" s="139"/>
      <c r="I77" s="139"/>
      <c r="J77" s="149"/>
      <c r="K77" s="2"/>
      <c r="L77" s="1"/>
      <c r="M77" s="1"/>
    </row>
    <row r="78" spans="2:13" ht="15" thickTop="1" thickBot="1" x14ac:dyDescent="0.3">
      <c r="B78" s="142">
        <v>45283</v>
      </c>
      <c r="C78" s="139"/>
      <c r="D78" s="139"/>
      <c r="E78" s="139"/>
      <c r="F78" s="139"/>
      <c r="G78" s="139"/>
      <c r="H78" s="139"/>
      <c r="I78" s="139"/>
      <c r="J78" s="149"/>
      <c r="K78" s="2"/>
      <c r="L78" s="1"/>
      <c r="M78" s="1"/>
    </row>
    <row r="79" spans="2:13" ht="15" thickTop="1" thickBot="1" x14ac:dyDescent="0.3">
      <c r="B79" s="142">
        <v>45284</v>
      </c>
      <c r="C79" s="139"/>
      <c r="D79" s="139"/>
      <c r="E79" s="139"/>
      <c r="F79" s="139"/>
      <c r="G79" s="139"/>
      <c r="H79" s="139"/>
      <c r="I79" s="139"/>
      <c r="J79" s="149"/>
      <c r="K79" s="2"/>
      <c r="L79" s="1"/>
      <c r="M79" s="1"/>
    </row>
    <row r="80" spans="2:13" ht="15" thickTop="1" thickBot="1" x14ac:dyDescent="0.3">
      <c r="B80" s="142">
        <v>45285</v>
      </c>
      <c r="C80" s="139"/>
      <c r="D80" s="139"/>
      <c r="E80" s="139"/>
      <c r="F80" s="139"/>
      <c r="G80" s="139"/>
      <c r="H80" s="139"/>
      <c r="I80" s="139"/>
      <c r="J80" s="149"/>
      <c r="K80" s="2"/>
      <c r="L80" s="1"/>
      <c r="M80" s="1"/>
    </row>
    <row r="81" spans="2:13" ht="15" thickTop="1" thickBot="1" x14ac:dyDescent="0.3">
      <c r="B81" s="142">
        <v>45286</v>
      </c>
      <c r="C81" s="139"/>
      <c r="D81" s="139"/>
      <c r="E81" s="139"/>
      <c r="F81" s="139"/>
      <c r="G81" s="139"/>
      <c r="H81" s="139"/>
      <c r="I81" s="139"/>
      <c r="J81" s="149"/>
      <c r="K81" s="2"/>
      <c r="L81" s="1"/>
      <c r="M81" s="1"/>
    </row>
    <row r="82" spans="2:13" ht="15" thickTop="1" thickBot="1" x14ac:dyDescent="0.3">
      <c r="B82" s="142">
        <v>45287</v>
      </c>
      <c r="C82" s="139"/>
      <c r="D82" s="139"/>
      <c r="E82" s="139"/>
      <c r="F82" s="139"/>
      <c r="G82" s="139"/>
      <c r="H82" s="139"/>
      <c r="I82" s="139"/>
      <c r="J82" s="149"/>
      <c r="K82" s="2"/>
      <c r="L82" s="1"/>
      <c r="M82" s="1"/>
    </row>
    <row r="83" spans="2:13" ht="15" thickTop="1" thickBot="1" x14ac:dyDescent="0.3">
      <c r="B83" s="142">
        <v>45288</v>
      </c>
      <c r="C83" s="139"/>
      <c r="D83" s="139"/>
      <c r="E83" s="139"/>
      <c r="F83" s="139"/>
      <c r="G83" s="139"/>
      <c r="H83" s="139"/>
      <c r="I83" s="139"/>
      <c r="J83" s="149"/>
      <c r="K83" s="2"/>
      <c r="L83" s="1"/>
      <c r="M83" s="1"/>
    </row>
    <row r="84" spans="2:13" ht="15" thickTop="1" thickBot="1" x14ac:dyDescent="0.3">
      <c r="B84" s="142">
        <v>45289</v>
      </c>
      <c r="C84" s="139"/>
      <c r="D84" s="139"/>
      <c r="E84" s="139"/>
      <c r="F84" s="139"/>
      <c r="G84" s="139"/>
      <c r="H84" s="139"/>
      <c r="I84" s="139"/>
      <c r="J84" s="149"/>
      <c r="K84" s="2"/>
      <c r="L84" s="1"/>
      <c r="M84" s="1"/>
    </row>
    <row r="85" spans="2:13" ht="15" thickTop="1" thickBot="1" x14ac:dyDescent="0.3">
      <c r="B85" s="142">
        <v>45290</v>
      </c>
      <c r="C85" s="139"/>
      <c r="D85" s="139"/>
      <c r="E85" s="139"/>
      <c r="F85" s="139"/>
      <c r="G85" s="139"/>
      <c r="H85" s="139"/>
      <c r="I85" s="139"/>
      <c r="J85" s="149"/>
      <c r="K85" s="2"/>
      <c r="L85" s="1"/>
      <c r="M85" s="1"/>
    </row>
    <row r="86" spans="2:13" ht="15" thickTop="1" thickBot="1" x14ac:dyDescent="0.3">
      <c r="B86" s="142">
        <v>45291</v>
      </c>
      <c r="C86" s="139"/>
      <c r="D86" s="139"/>
      <c r="E86" s="139"/>
      <c r="F86" s="139"/>
      <c r="G86" s="139"/>
      <c r="H86" s="139"/>
      <c r="I86" s="139"/>
      <c r="J86" s="149"/>
      <c r="K86" s="2"/>
      <c r="L86" s="1"/>
      <c r="M86" s="1"/>
    </row>
    <row r="87" spans="2:13" ht="15" thickTop="1" thickBot="1" x14ac:dyDescent="0.3">
      <c r="B87" s="142">
        <v>45292</v>
      </c>
      <c r="C87" s="139"/>
      <c r="D87" s="139"/>
      <c r="E87" s="139"/>
      <c r="F87" s="139"/>
      <c r="G87" s="139"/>
      <c r="H87" s="139"/>
      <c r="I87" s="139"/>
      <c r="J87" s="149"/>
      <c r="K87" s="2"/>
      <c r="L87" s="1"/>
      <c r="M87" s="1"/>
    </row>
    <row r="88" spans="2:13" ht="15" thickTop="1" thickBot="1" x14ac:dyDescent="0.3">
      <c r="B88" s="142">
        <v>45293</v>
      </c>
      <c r="C88" s="139"/>
      <c r="D88" s="139"/>
      <c r="E88" s="139"/>
      <c r="F88" s="139"/>
      <c r="G88" s="139"/>
      <c r="H88" s="139"/>
      <c r="I88" s="139"/>
      <c r="J88" s="149"/>
      <c r="K88" s="2"/>
      <c r="L88" s="1"/>
      <c r="M88" s="1"/>
    </row>
    <row r="89" spans="2:13" ht="15" thickTop="1" thickBot="1" x14ac:dyDescent="0.3">
      <c r="B89" s="142">
        <v>45294</v>
      </c>
      <c r="C89" s="139"/>
      <c r="D89" s="139"/>
      <c r="E89" s="139"/>
      <c r="F89" s="139"/>
      <c r="G89" s="139"/>
      <c r="H89" s="139"/>
      <c r="I89" s="139"/>
      <c r="J89" s="149"/>
      <c r="K89" s="2"/>
      <c r="L89" s="1"/>
      <c r="M89" s="1"/>
    </row>
    <row r="90" spans="2:13" ht="15" thickTop="1" thickBot="1" x14ac:dyDescent="0.3">
      <c r="B90" s="142">
        <v>45295</v>
      </c>
      <c r="C90" s="139"/>
      <c r="D90" s="139"/>
      <c r="E90" s="139"/>
      <c r="F90" s="139"/>
      <c r="G90" s="139"/>
      <c r="H90" s="139"/>
      <c r="I90" s="139"/>
      <c r="J90" s="149"/>
      <c r="K90" s="2"/>
      <c r="L90" s="1"/>
      <c r="M90" s="1"/>
    </row>
    <row r="91" spans="2:13" ht="15" thickTop="1" thickBot="1" x14ac:dyDescent="0.3">
      <c r="B91" s="142">
        <v>45296</v>
      </c>
      <c r="C91" s="139"/>
      <c r="D91" s="139"/>
      <c r="E91" s="139"/>
      <c r="F91" s="139"/>
      <c r="G91" s="139"/>
      <c r="H91" s="139"/>
      <c r="I91" s="139"/>
      <c r="J91" s="149"/>
      <c r="K91" s="2"/>
      <c r="L91" s="1"/>
      <c r="M91" s="1"/>
    </row>
    <row r="92" spans="2:13" ht="15" thickTop="1" thickBot="1" x14ac:dyDescent="0.3">
      <c r="B92" s="142">
        <v>45297</v>
      </c>
      <c r="C92" s="139"/>
      <c r="D92" s="139"/>
      <c r="E92" s="139"/>
      <c r="F92" s="139"/>
      <c r="G92" s="139"/>
      <c r="H92" s="139"/>
      <c r="I92" s="139"/>
      <c r="J92" s="149"/>
      <c r="K92" s="2"/>
      <c r="L92" s="1"/>
      <c r="M92" s="1"/>
    </row>
    <row r="93" spans="2:13" ht="15" thickTop="1" thickBot="1" x14ac:dyDescent="0.3">
      <c r="B93" s="142">
        <v>45298</v>
      </c>
      <c r="C93" s="139"/>
      <c r="D93" s="139"/>
      <c r="E93" s="139"/>
      <c r="F93" s="139"/>
      <c r="G93" s="139"/>
      <c r="H93" s="139"/>
      <c r="I93" s="139"/>
      <c r="J93" s="149"/>
      <c r="K93" s="2"/>
      <c r="L93" s="1"/>
      <c r="M93" s="1"/>
    </row>
    <row r="94" spans="2:13" ht="15" thickTop="1" thickBot="1" x14ac:dyDescent="0.3">
      <c r="B94" s="142">
        <v>45299</v>
      </c>
      <c r="C94" s="139"/>
      <c r="D94" s="139"/>
      <c r="E94" s="139"/>
      <c r="F94" s="139"/>
      <c r="G94" s="139"/>
      <c r="H94" s="139"/>
      <c r="I94" s="139"/>
      <c r="J94" s="149"/>
      <c r="K94" s="2"/>
      <c r="L94" s="1"/>
      <c r="M94" s="1"/>
    </row>
    <row r="95" spans="2:13" ht="15" thickTop="1" thickBot="1" x14ac:dyDescent="0.3">
      <c r="B95" s="142">
        <v>45300</v>
      </c>
      <c r="C95" s="139"/>
      <c r="D95" s="139"/>
      <c r="E95" s="139"/>
      <c r="F95" s="139"/>
      <c r="G95" s="139"/>
      <c r="H95" s="139"/>
      <c r="I95" s="139"/>
      <c r="J95" s="149"/>
      <c r="K95" s="2"/>
      <c r="L95" s="1"/>
      <c r="M95" s="1"/>
    </row>
    <row r="96" spans="2:13" ht="15" thickTop="1" thickBot="1" x14ac:dyDescent="0.3">
      <c r="B96" s="142">
        <v>45301</v>
      </c>
      <c r="C96" s="139"/>
      <c r="D96" s="139"/>
      <c r="E96" s="139"/>
      <c r="F96" s="139"/>
      <c r="G96" s="139"/>
      <c r="H96" s="139"/>
      <c r="I96" s="139"/>
      <c r="J96" s="149"/>
      <c r="K96" s="2"/>
      <c r="L96" s="1"/>
      <c r="M96" s="1"/>
    </row>
    <row r="97" spans="2:13" ht="15" thickTop="1" thickBot="1" x14ac:dyDescent="0.3">
      <c r="B97" s="142">
        <v>45302</v>
      </c>
      <c r="C97" s="139"/>
      <c r="D97" s="139"/>
      <c r="E97" s="139"/>
      <c r="F97" s="139"/>
      <c r="G97" s="139"/>
      <c r="H97" s="139"/>
      <c r="I97" s="139"/>
      <c r="J97" s="149"/>
      <c r="K97" s="2"/>
      <c r="L97" s="1"/>
      <c r="M97" s="1"/>
    </row>
    <row r="98" spans="2:13" ht="15" thickTop="1" thickBot="1" x14ac:dyDescent="0.3">
      <c r="B98" s="142">
        <v>45303</v>
      </c>
      <c r="C98" s="139"/>
      <c r="D98" s="139"/>
      <c r="E98" s="139"/>
      <c r="F98" s="139"/>
      <c r="G98" s="139"/>
      <c r="H98" s="139"/>
      <c r="I98" s="139"/>
      <c r="J98" s="149"/>
      <c r="K98" s="2"/>
      <c r="L98" s="1"/>
      <c r="M98" s="1"/>
    </row>
    <row r="99" spans="2:13" ht="15" thickTop="1" thickBot="1" x14ac:dyDescent="0.3">
      <c r="B99" s="142">
        <v>45304</v>
      </c>
      <c r="C99" s="139"/>
      <c r="D99" s="139"/>
      <c r="E99" s="139"/>
      <c r="F99" s="139"/>
      <c r="G99" s="139"/>
      <c r="H99" s="139"/>
      <c r="I99" s="139"/>
      <c r="J99" s="149"/>
      <c r="K99" s="2"/>
      <c r="L99" s="1"/>
      <c r="M99" s="1"/>
    </row>
    <row r="100" spans="2:13" ht="15" thickTop="1" thickBot="1" x14ac:dyDescent="0.3">
      <c r="B100" s="142">
        <v>45305</v>
      </c>
      <c r="C100" s="139"/>
      <c r="D100" s="139"/>
      <c r="E100" s="139"/>
      <c r="F100" s="139"/>
      <c r="G100" s="139"/>
      <c r="H100" s="139"/>
      <c r="I100" s="139"/>
      <c r="J100" s="149"/>
      <c r="K100" s="2"/>
      <c r="L100" s="1"/>
      <c r="M100" s="1"/>
    </row>
    <row r="101" spans="2:13" ht="15" thickTop="1" thickBot="1" x14ac:dyDescent="0.3">
      <c r="B101" s="142">
        <v>45306</v>
      </c>
      <c r="C101" s="139"/>
      <c r="D101" s="139"/>
      <c r="E101" s="139"/>
      <c r="F101" s="139"/>
      <c r="G101" s="139"/>
      <c r="H101" s="139"/>
      <c r="I101" s="139"/>
      <c r="J101" s="149"/>
      <c r="K101" s="2"/>
      <c r="L101" s="1"/>
      <c r="M101" s="1"/>
    </row>
    <row r="102" spans="2:13" ht="15" thickTop="1" thickBot="1" x14ac:dyDescent="0.3">
      <c r="B102" s="142">
        <v>45307</v>
      </c>
      <c r="C102" s="139"/>
      <c r="D102" s="139"/>
      <c r="E102" s="139"/>
      <c r="F102" s="139"/>
      <c r="G102" s="139"/>
      <c r="H102" s="139"/>
      <c r="I102" s="139"/>
      <c r="J102" s="149"/>
      <c r="K102" s="2"/>
      <c r="L102" s="1"/>
      <c r="M102" s="1"/>
    </row>
    <row r="103" spans="2:13" ht="15" thickTop="1" thickBot="1" x14ac:dyDescent="0.3">
      <c r="B103" s="142">
        <v>45308</v>
      </c>
      <c r="C103" s="139"/>
      <c r="D103" s="139"/>
      <c r="E103" s="139"/>
      <c r="F103" s="139"/>
      <c r="G103" s="139"/>
      <c r="H103" s="139"/>
      <c r="I103" s="139"/>
      <c r="J103" s="149"/>
      <c r="K103" s="2"/>
      <c r="L103" s="1"/>
      <c r="M103" s="1"/>
    </row>
    <row r="104" spans="2:13" ht="15" thickTop="1" thickBot="1" x14ac:dyDescent="0.3">
      <c r="B104" s="142">
        <v>45309</v>
      </c>
      <c r="C104" s="139"/>
      <c r="D104" s="139"/>
      <c r="E104" s="139"/>
      <c r="F104" s="139"/>
      <c r="G104" s="139"/>
      <c r="H104" s="139"/>
      <c r="I104" s="139"/>
      <c r="J104" s="149"/>
      <c r="K104" s="2"/>
      <c r="L104" s="1"/>
      <c r="M104" s="1"/>
    </row>
    <row r="105" spans="2:13" ht="15" thickTop="1" thickBot="1" x14ac:dyDescent="0.3">
      <c r="B105" s="142">
        <v>45310</v>
      </c>
      <c r="C105" s="139"/>
      <c r="D105" s="139"/>
      <c r="E105" s="139"/>
      <c r="F105" s="139"/>
      <c r="G105" s="139"/>
      <c r="H105" s="139"/>
      <c r="I105" s="139"/>
      <c r="J105" s="149"/>
      <c r="K105" s="2"/>
      <c r="L105" s="1"/>
      <c r="M105" s="1"/>
    </row>
    <row r="106" spans="2:13" ht="15" thickTop="1" thickBot="1" x14ac:dyDescent="0.3">
      <c r="B106" s="142">
        <v>45311</v>
      </c>
      <c r="C106" s="139"/>
      <c r="D106" s="139"/>
      <c r="E106" s="139"/>
      <c r="F106" s="139"/>
      <c r="G106" s="139"/>
      <c r="H106" s="139"/>
      <c r="I106" s="139"/>
      <c r="J106" s="149"/>
      <c r="K106" s="2"/>
      <c r="L106" s="1"/>
      <c r="M106" s="1"/>
    </row>
    <row r="107" spans="2:13" ht="15" thickTop="1" thickBot="1" x14ac:dyDescent="0.3">
      <c r="B107" s="142">
        <v>45312</v>
      </c>
      <c r="C107" s="139"/>
      <c r="D107" s="139"/>
      <c r="E107" s="139"/>
      <c r="F107" s="139"/>
      <c r="G107" s="139"/>
      <c r="H107" s="139"/>
      <c r="I107" s="139"/>
      <c r="J107" s="149"/>
      <c r="K107" s="2"/>
      <c r="L107" s="1"/>
      <c r="M107" s="1"/>
    </row>
    <row r="108" spans="2:13" ht="15" thickTop="1" thickBot="1" x14ac:dyDescent="0.3">
      <c r="B108" s="142">
        <v>45313</v>
      </c>
      <c r="C108" s="139"/>
      <c r="D108" s="139"/>
      <c r="E108" s="139"/>
      <c r="F108" s="139"/>
      <c r="G108" s="139"/>
      <c r="H108" s="139"/>
      <c r="I108" s="139"/>
      <c r="J108" s="149"/>
      <c r="K108" s="2"/>
      <c r="L108" s="1"/>
      <c r="M108" s="1"/>
    </row>
    <row r="109" spans="2:13" ht="15" thickTop="1" thickBot="1" x14ac:dyDescent="0.3">
      <c r="B109" s="142">
        <v>45314</v>
      </c>
      <c r="C109" s="139"/>
      <c r="D109" s="139"/>
      <c r="E109" s="139"/>
      <c r="F109" s="139"/>
      <c r="G109" s="139"/>
      <c r="H109" s="139"/>
      <c r="I109" s="139"/>
      <c r="J109" s="149"/>
      <c r="K109" s="2"/>
      <c r="L109" s="1"/>
      <c r="M109" s="1"/>
    </row>
    <row r="110" spans="2:13" ht="15" thickTop="1" thickBot="1" x14ac:dyDescent="0.3">
      <c r="B110" s="142">
        <v>45315</v>
      </c>
      <c r="C110" s="139"/>
      <c r="D110" s="139"/>
      <c r="E110" s="139"/>
      <c r="F110" s="139"/>
      <c r="G110" s="139"/>
      <c r="H110" s="139"/>
      <c r="I110" s="139"/>
      <c r="J110" s="149"/>
      <c r="K110" s="2"/>
      <c r="L110" s="1"/>
      <c r="M110" s="1"/>
    </row>
    <row r="111" spans="2:13" ht="15" thickTop="1" thickBot="1" x14ac:dyDescent="0.3">
      <c r="B111" s="142">
        <v>45316</v>
      </c>
      <c r="C111" s="139"/>
      <c r="D111" s="139"/>
      <c r="E111" s="139"/>
      <c r="F111" s="139"/>
      <c r="G111" s="139"/>
      <c r="H111" s="139"/>
      <c r="I111" s="139"/>
      <c r="J111" s="149"/>
      <c r="K111" s="2"/>
      <c r="L111" s="1"/>
      <c r="M111" s="1"/>
    </row>
    <row r="112" spans="2:13" ht="15" thickTop="1" thickBot="1" x14ac:dyDescent="0.3">
      <c r="B112" s="142">
        <v>45317</v>
      </c>
      <c r="C112" s="139"/>
      <c r="D112" s="139"/>
      <c r="E112" s="139"/>
      <c r="F112" s="139"/>
      <c r="G112" s="139"/>
      <c r="H112" s="139"/>
      <c r="I112" s="139"/>
      <c r="J112" s="149"/>
      <c r="K112" s="2"/>
      <c r="L112" s="1"/>
      <c r="M112" s="1"/>
    </row>
    <row r="113" spans="2:13" ht="15" thickTop="1" thickBot="1" x14ac:dyDescent="0.3">
      <c r="B113" s="142">
        <v>45318</v>
      </c>
      <c r="C113" s="139"/>
      <c r="D113" s="139"/>
      <c r="E113" s="139"/>
      <c r="F113" s="139"/>
      <c r="G113" s="139"/>
      <c r="H113" s="139"/>
      <c r="I113" s="139"/>
      <c r="J113" s="149"/>
      <c r="L113" s="14"/>
    </row>
    <row r="114" spans="2:13" ht="15" thickTop="1" thickBot="1" x14ac:dyDescent="0.3">
      <c r="B114" s="142">
        <v>45319</v>
      </c>
      <c r="C114" s="139"/>
      <c r="D114" s="139"/>
      <c r="E114" s="139"/>
      <c r="F114" s="139"/>
      <c r="G114" s="139"/>
      <c r="H114" s="139"/>
      <c r="I114" s="139"/>
      <c r="J114" s="149"/>
      <c r="L114" s="14"/>
    </row>
    <row r="115" spans="2:13" ht="15" thickTop="1" thickBot="1" x14ac:dyDescent="0.3">
      <c r="B115" s="142">
        <v>45320</v>
      </c>
      <c r="C115" s="139"/>
      <c r="D115" s="139"/>
      <c r="E115" s="139"/>
      <c r="F115" s="139"/>
      <c r="G115" s="139"/>
      <c r="H115" s="139"/>
      <c r="I115" s="139"/>
      <c r="J115" s="149"/>
      <c r="L115" s="14"/>
    </row>
    <row r="116" spans="2:13" ht="15" thickTop="1" thickBot="1" x14ac:dyDescent="0.3">
      <c r="B116" s="142">
        <v>45321</v>
      </c>
      <c r="C116" s="139"/>
      <c r="D116" s="139"/>
      <c r="E116" s="139"/>
      <c r="F116" s="139"/>
      <c r="G116" s="139"/>
      <c r="H116" s="139"/>
      <c r="I116" s="139"/>
      <c r="J116" s="149"/>
      <c r="L116" s="14"/>
    </row>
    <row r="117" spans="2:13" ht="13.8" thickTop="1" x14ac:dyDescent="0.25">
      <c r="D117" s="1"/>
      <c r="E117" s="1"/>
      <c r="F117" s="1"/>
      <c r="G117" s="1"/>
      <c r="H117" s="1"/>
      <c r="I117" s="1"/>
      <c r="L117" s="14"/>
      <c r="M117" s="140"/>
    </row>
  </sheetData>
  <mergeCells count="4">
    <mergeCell ref="B1:E1"/>
    <mergeCell ref="K1:M1"/>
    <mergeCell ref="D2:H2"/>
    <mergeCell ref="B4:J5"/>
  </mergeCells>
  <conditionalFormatting sqref="J7:J116">
    <cfRule type="containsText" dxfId="24" priority="1" operator="containsText" text="לא הושלם">
      <formula>NOT(ISERROR(SEARCH("לא הושלם",J7)))</formula>
    </cfRule>
    <cfRule type="containsText" dxfId="23" priority="2" operator="containsText" text="הושלם">
      <formula>NOT(ISERROR(SEARCH("הושלם",J7)))</formula>
    </cfRule>
    <cfRule type="containsText" dxfId="22" priority="3" operator="containsText" text="לא הושלם">
      <formula>NOT(ISERROR(SEARCH("לא הושלם",J7)))</formula>
    </cfRule>
  </conditionalFormatting>
  <conditionalFormatting sqref="V3 Z3">
    <cfRule type="cellIs" dxfId="19" priority="11" stopIfTrue="1" operator="equal">
      <formula>"לא פעיל"</formula>
    </cfRule>
  </conditionalFormatting>
  <dataValidations count="1">
    <dataValidation showDropDown="1" showInputMessage="1" showErrorMessage="1" sqref="B4" xr:uid="{B4C445D5-B20D-418D-BC2D-FC4FE80D704A}"/>
  </dataValidations>
  <hyperlinks>
    <hyperlink ref="D2" location="Dashboard!A1" display="חזרה לעץ מדדים" xr:uid="{23FE2E6A-105D-41AA-8C79-96D152BDE68F}"/>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5051EC11-6BE4-48FD-ACC3-37D89587F86F}">
            <xm:f>NOT(ISERROR(SEARCH(#REF!,J7)))</xm:f>
            <xm:f>#REF!</xm:f>
            <x14:dxf>
              <fill>
                <patternFill>
                  <bgColor rgb="FF00B050"/>
                </patternFill>
              </fill>
            </x14:dxf>
          </x14:cfRule>
          <x14:cfRule type="containsText" priority="5" operator="containsText" id="{AFAA3DCE-B35F-4B78-ABBF-7152E01DC0AB}">
            <xm:f>NOT(ISERROR(SEARCH(#REF!,J7)))</xm:f>
            <xm:f>#REF!</xm:f>
            <x14:dxf>
              <fill>
                <patternFill>
                  <bgColor theme="9"/>
                </patternFill>
              </fill>
            </x14:dxf>
          </x14:cfRule>
          <xm:sqref>J7:J116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2C44C076-24A0-4DA8-B742-5BC1F1F30676}">
          <x14:formula1>
            <xm:f>Dashboard!$A$7:$A$8</xm:f>
          </x14:formula1>
          <xm:sqref>J7:J116</xm:sqref>
        </x14:dataValidation>
        <x14:dataValidation type="list" allowBlank="1" showInputMessage="1" showErrorMessage="1" xr:uid="{2134CC37-4A26-46F5-97AF-1AC7498FE0CE}">
          <x14:formula1>
            <xm:f>Dashboard!$A$12:$A$35</xm:f>
          </x14:formula1>
          <xm:sqref>M4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CDB6-D46F-4CEF-B34A-92945E7128F5}">
  <sheetPr codeName="Sheet48">
    <tabColor theme="8" tint="-0.249977111117893"/>
  </sheetPr>
  <dimension ref="A1:T118"/>
  <sheetViews>
    <sheetView showGridLines="0" rightToLeft="1" workbookViewId="0">
      <selection activeCell="A2" sqref="A2:G2"/>
    </sheetView>
  </sheetViews>
  <sheetFormatPr defaultColWidth="8.69921875" defaultRowHeight="13.2" x14ac:dyDescent="0.25"/>
  <cols>
    <col min="1" max="1" width="6.5" style="14" customWidth="1"/>
    <col min="2" max="3" width="16.19921875" style="1" customWidth="1"/>
    <col min="4" max="4" width="16.19921875" style="10" customWidth="1"/>
    <col min="5" max="5" width="16.19921875" style="40" customWidth="1"/>
    <col min="6" max="6" width="13.69921875" style="10" customWidth="1"/>
    <col min="7" max="7" width="6.296875" style="2" customWidth="1"/>
    <col min="8" max="8" width="16.69921875" style="16" customWidth="1"/>
    <col min="9" max="9" width="15.3984375" style="15" customWidth="1"/>
    <col min="10" max="10" width="14.8984375" style="1" customWidth="1"/>
    <col min="11" max="11" width="7.59765625" style="1" customWidth="1"/>
    <col min="12" max="12" width="11" style="1" customWidth="1"/>
    <col min="13" max="13" width="9.8984375" style="1" customWidth="1"/>
    <col min="14" max="14" width="15.5" style="1" customWidth="1"/>
    <col min="15" max="15" width="14.8984375" style="1" customWidth="1"/>
    <col min="16" max="16" width="11.8984375" style="1" customWidth="1"/>
    <col min="17" max="17" width="5.8984375" style="1" customWidth="1"/>
    <col min="18" max="19" width="6.8984375" style="1" customWidth="1"/>
    <col min="20" max="20" width="5.59765625" style="1" customWidth="1"/>
    <col min="21" max="21" width="7.69921875" style="1" customWidth="1"/>
    <col min="22" max="16384" width="8.69921875" style="1"/>
  </cols>
  <sheetData>
    <row r="1" spans="1:20" ht="15.75" customHeight="1" x14ac:dyDescent="0.3">
      <c r="B1" s="330"/>
      <c r="C1" s="330"/>
      <c r="D1" s="330"/>
      <c r="E1" s="330"/>
      <c r="F1" s="330"/>
      <c r="G1" s="330"/>
      <c r="J1" s="9"/>
      <c r="L1" s="6"/>
      <c r="O1" s="19"/>
      <c r="Q1" s="11"/>
    </row>
    <row r="2" spans="1:20" ht="17.25" customHeight="1" x14ac:dyDescent="0.4">
      <c r="A2" s="329" t="s">
        <v>1</v>
      </c>
      <c r="B2" s="329"/>
      <c r="C2" s="329"/>
      <c r="D2" s="329"/>
      <c r="E2" s="329"/>
      <c r="F2" s="329"/>
      <c r="G2" s="329"/>
      <c r="K2" s="6"/>
      <c r="M2" s="21"/>
      <c r="Q2" s="2"/>
      <c r="S2" s="8"/>
    </row>
    <row r="3" spans="1:20" ht="19.5" customHeight="1" thickBot="1" x14ac:dyDescent="0.3">
      <c r="F3" s="1"/>
      <c r="G3" s="1"/>
      <c r="I3" s="51"/>
      <c r="J3" s="52"/>
      <c r="K3" s="52"/>
      <c r="M3" s="22"/>
      <c r="N3" s="23"/>
      <c r="O3" s="25"/>
      <c r="P3" s="35"/>
      <c r="R3" s="27"/>
      <c r="S3" s="27"/>
      <c r="T3" s="30"/>
    </row>
    <row r="4" spans="1:20" ht="43.5" customHeight="1" x14ac:dyDescent="0.2">
      <c r="A4" s="42"/>
      <c r="B4" s="360" t="s">
        <v>129</v>
      </c>
      <c r="C4" s="361"/>
      <c r="D4" s="361"/>
      <c r="E4" s="361"/>
      <c r="F4" s="362"/>
      <c r="G4" s="1"/>
      <c r="H4" s="217"/>
      <c r="I4" s="218"/>
    </row>
    <row r="5" spans="1:20" ht="21.75" customHeight="1" thickBot="1" x14ac:dyDescent="0.25">
      <c r="A5" s="1"/>
      <c r="B5" s="363"/>
      <c r="C5" s="364"/>
      <c r="D5" s="364"/>
      <c r="E5" s="364"/>
      <c r="F5" s="365"/>
      <c r="G5" s="1"/>
      <c r="H5" s="219"/>
      <c r="I5" s="218"/>
    </row>
    <row r="6" spans="1:20" ht="21.75" customHeight="1" thickBot="1" x14ac:dyDescent="0.3">
      <c r="D6" s="1"/>
      <c r="E6" s="1"/>
      <c r="F6" s="2"/>
      <c r="G6" s="16"/>
      <c r="H6" s="15"/>
      <c r="I6" s="1"/>
    </row>
    <row r="7" spans="1:20" ht="43.2" customHeight="1" thickTop="1" thickBot="1" x14ac:dyDescent="0.25">
      <c r="B7" s="138" t="s">
        <v>140</v>
      </c>
      <c r="C7" s="127" t="s">
        <v>274</v>
      </c>
      <c r="D7" s="127" t="s">
        <v>161</v>
      </c>
      <c r="E7" s="127" t="s">
        <v>162</v>
      </c>
      <c r="F7" s="129" t="s">
        <v>141</v>
      </c>
      <c r="G7" s="1"/>
      <c r="H7" s="161" t="s">
        <v>206</v>
      </c>
      <c r="I7" s="159" t="s">
        <v>207</v>
      </c>
      <c r="J7" s="222" t="s">
        <v>247</v>
      </c>
    </row>
    <row r="8" spans="1:20" ht="24" customHeight="1" thickTop="1" thickBot="1" x14ac:dyDescent="0.25">
      <c r="B8" s="142">
        <v>45214</v>
      </c>
      <c r="C8" s="139"/>
      <c r="D8" s="139"/>
      <c r="E8" s="139"/>
      <c r="F8" s="148" t="s">
        <v>205</v>
      </c>
      <c r="G8" s="1"/>
      <c r="H8" s="162">
        <f>COUNTIF(F8:F116,"לא הושלם")</f>
        <v>6</v>
      </c>
      <c r="I8" s="160">
        <f>COUNTIF(F8:F116,"הושלם")</f>
        <v>5</v>
      </c>
      <c r="J8" s="221">
        <f>H8+I8</f>
        <v>11</v>
      </c>
    </row>
    <row r="9" spans="1:20" ht="15" thickTop="1" thickBot="1" x14ac:dyDescent="0.3">
      <c r="B9" s="142">
        <v>45215</v>
      </c>
      <c r="C9" s="139"/>
      <c r="D9" s="139"/>
      <c r="E9" s="139"/>
      <c r="F9" s="148" t="s">
        <v>205</v>
      </c>
      <c r="G9" s="1"/>
      <c r="H9" s="15"/>
      <c r="I9" s="1"/>
    </row>
    <row r="10" spans="1:20" ht="15" thickTop="1" thickBot="1" x14ac:dyDescent="0.25">
      <c r="B10" s="142">
        <v>45215</v>
      </c>
      <c r="C10" s="139"/>
      <c r="D10" s="139"/>
      <c r="E10" s="139"/>
      <c r="F10" s="148" t="s">
        <v>204</v>
      </c>
      <c r="G10" s="1"/>
      <c r="H10" s="168" t="s">
        <v>146</v>
      </c>
      <c r="I10" s="180">
        <f>I8/SUM(H8:I8)</f>
        <v>0.45454545454545453</v>
      </c>
    </row>
    <row r="11" spans="1:20" ht="15" thickTop="1" thickBot="1" x14ac:dyDescent="0.25">
      <c r="B11" s="142">
        <v>45216</v>
      </c>
      <c r="C11" s="139"/>
      <c r="D11" s="139"/>
      <c r="E11" s="139"/>
      <c r="F11" s="148" t="s">
        <v>205</v>
      </c>
      <c r="G11" s="1"/>
      <c r="H11" s="1"/>
      <c r="I11" s="1"/>
    </row>
    <row r="12" spans="1:20" ht="15" thickTop="1" thickBot="1" x14ac:dyDescent="0.3">
      <c r="B12" s="142">
        <v>45217</v>
      </c>
      <c r="C12" s="139"/>
      <c r="D12" s="139"/>
      <c r="E12" s="139"/>
      <c r="F12" s="148" t="s">
        <v>204</v>
      </c>
      <c r="G12" s="1"/>
      <c r="H12" s="153"/>
      <c r="I12" s="153"/>
      <c r="J12" s="208"/>
    </row>
    <row r="13" spans="1:20" ht="15" thickTop="1" thickBot="1" x14ac:dyDescent="0.3">
      <c r="B13" s="142">
        <v>45218</v>
      </c>
      <c r="C13" s="139"/>
      <c r="D13" s="139"/>
      <c r="E13" s="139"/>
      <c r="F13" s="148" t="s">
        <v>205</v>
      </c>
      <c r="G13" s="1"/>
      <c r="H13" s="153"/>
      <c r="I13" s="153"/>
      <c r="J13" s="208"/>
    </row>
    <row r="14" spans="1:20" ht="15" thickTop="1" thickBot="1" x14ac:dyDescent="0.3">
      <c r="B14" s="142">
        <v>45219</v>
      </c>
      <c r="C14" s="139"/>
      <c r="D14" s="139"/>
      <c r="E14" s="139"/>
      <c r="F14" s="148" t="s">
        <v>204</v>
      </c>
      <c r="G14" s="1"/>
      <c r="H14" s="153"/>
      <c r="I14" s="153"/>
      <c r="J14" s="208"/>
    </row>
    <row r="15" spans="1:20" ht="15" thickTop="1" thickBot="1" x14ac:dyDescent="0.3">
      <c r="B15" s="142">
        <v>45220</v>
      </c>
      <c r="C15" s="139"/>
      <c r="D15" s="139"/>
      <c r="E15" s="139"/>
      <c r="F15" s="149" t="s">
        <v>205</v>
      </c>
      <c r="G15" s="1"/>
      <c r="H15" s="153"/>
      <c r="I15" s="153"/>
      <c r="J15" s="208"/>
    </row>
    <row r="16" spans="1:20" ht="15" thickTop="1" thickBot="1" x14ac:dyDescent="0.3">
      <c r="B16" s="142">
        <v>45221</v>
      </c>
      <c r="C16" s="139"/>
      <c r="D16" s="139"/>
      <c r="E16" s="139"/>
      <c r="F16" s="149" t="s">
        <v>204</v>
      </c>
      <c r="H16" s="1"/>
      <c r="I16" s="1"/>
      <c r="J16" s="208"/>
    </row>
    <row r="17" spans="2:10" ht="15" thickTop="1" thickBot="1" x14ac:dyDescent="0.3">
      <c r="B17" s="142">
        <v>45222</v>
      </c>
      <c r="C17" s="139"/>
      <c r="D17" s="139"/>
      <c r="E17" s="139"/>
      <c r="F17" s="149" t="s">
        <v>204</v>
      </c>
      <c r="H17" s="1"/>
      <c r="I17" s="1"/>
      <c r="J17" s="208"/>
    </row>
    <row r="18" spans="2:10" ht="15" thickTop="1" thickBot="1" x14ac:dyDescent="0.3">
      <c r="B18" s="142">
        <v>45223</v>
      </c>
      <c r="C18" s="139"/>
      <c r="D18" s="139"/>
      <c r="E18" s="139"/>
      <c r="F18" s="149" t="s">
        <v>204</v>
      </c>
      <c r="H18" s="1"/>
      <c r="I18" s="1"/>
      <c r="J18" s="208"/>
    </row>
    <row r="19" spans="2:10" ht="15" thickTop="1" thickBot="1" x14ac:dyDescent="0.3">
      <c r="B19" s="142">
        <v>45224</v>
      </c>
      <c r="C19" s="139"/>
      <c r="D19" s="139"/>
      <c r="E19" s="139"/>
      <c r="F19" s="149"/>
      <c r="H19" s="1"/>
      <c r="I19" s="1"/>
      <c r="J19" s="16"/>
    </row>
    <row r="20" spans="2:10" ht="15" thickTop="1" thickBot="1" x14ac:dyDescent="0.3">
      <c r="B20" s="142">
        <v>45225</v>
      </c>
      <c r="C20" s="139"/>
      <c r="D20" s="139"/>
      <c r="E20" s="139"/>
      <c r="F20" s="149"/>
      <c r="H20" s="1"/>
      <c r="I20" s="1"/>
      <c r="J20" s="16"/>
    </row>
    <row r="21" spans="2:10" ht="15" thickTop="1" thickBot="1" x14ac:dyDescent="0.3">
      <c r="B21" s="142">
        <v>45226</v>
      </c>
      <c r="C21" s="139"/>
      <c r="D21" s="139"/>
      <c r="E21" s="139"/>
      <c r="F21" s="149"/>
      <c r="H21" s="1"/>
      <c r="I21" s="1"/>
      <c r="J21" s="16"/>
    </row>
    <row r="22" spans="2:10" ht="15" thickTop="1" thickBot="1" x14ac:dyDescent="0.3">
      <c r="B22" s="142">
        <v>45227</v>
      </c>
      <c r="C22" s="139"/>
      <c r="D22" s="139"/>
      <c r="E22" s="139"/>
      <c r="F22" s="149"/>
      <c r="H22" s="1"/>
      <c r="I22" s="1"/>
      <c r="J22" s="16"/>
    </row>
    <row r="23" spans="2:10" ht="15" thickTop="1" thickBot="1" x14ac:dyDescent="0.3">
      <c r="B23" s="142">
        <v>45228</v>
      </c>
      <c r="C23" s="139"/>
      <c r="D23" s="139"/>
      <c r="E23" s="139"/>
      <c r="F23" s="149"/>
      <c r="H23" s="1"/>
      <c r="I23" s="1"/>
      <c r="J23" s="16"/>
    </row>
    <row r="24" spans="2:10" ht="15" thickTop="1" thickBot="1" x14ac:dyDescent="0.3">
      <c r="B24" s="142">
        <v>45229</v>
      </c>
      <c r="C24" s="139"/>
      <c r="D24" s="139"/>
      <c r="E24" s="139"/>
      <c r="F24" s="149"/>
      <c r="H24" s="1"/>
      <c r="I24" s="1"/>
      <c r="J24" s="16"/>
    </row>
    <row r="25" spans="2:10" ht="15" thickTop="1" thickBot="1" x14ac:dyDescent="0.3">
      <c r="B25" s="142">
        <v>45230</v>
      </c>
      <c r="C25" s="139"/>
      <c r="D25" s="139"/>
      <c r="E25" s="139"/>
      <c r="F25" s="149"/>
      <c r="H25" s="1"/>
      <c r="I25" s="1"/>
      <c r="J25" s="16"/>
    </row>
    <row r="26" spans="2:10" ht="15" thickTop="1" thickBot="1" x14ac:dyDescent="0.3">
      <c r="B26" s="142">
        <v>45231</v>
      </c>
      <c r="C26" s="139"/>
      <c r="D26" s="139"/>
      <c r="E26" s="139"/>
      <c r="F26" s="149"/>
      <c r="H26" s="1"/>
      <c r="I26" s="1"/>
      <c r="J26" s="16"/>
    </row>
    <row r="27" spans="2:10" ht="15" thickTop="1" thickBot="1" x14ac:dyDescent="0.3">
      <c r="B27" s="142">
        <v>45232</v>
      </c>
      <c r="C27" s="139"/>
      <c r="D27" s="139"/>
      <c r="E27" s="139"/>
      <c r="F27" s="149"/>
      <c r="H27" s="1"/>
      <c r="I27" s="1"/>
      <c r="J27" s="16"/>
    </row>
    <row r="28" spans="2:10" ht="15" thickTop="1" thickBot="1" x14ac:dyDescent="0.3">
      <c r="B28" s="142">
        <v>45233</v>
      </c>
      <c r="C28" s="139"/>
      <c r="D28" s="139"/>
      <c r="E28" s="139"/>
      <c r="F28" s="149"/>
      <c r="H28" s="1"/>
      <c r="I28" s="1"/>
      <c r="J28" s="16"/>
    </row>
    <row r="29" spans="2:10" ht="15" thickTop="1" thickBot="1" x14ac:dyDescent="0.3">
      <c r="B29" s="142">
        <v>45234</v>
      </c>
      <c r="C29" s="139"/>
      <c r="D29" s="139"/>
      <c r="E29" s="139"/>
      <c r="F29" s="149"/>
      <c r="H29" s="1"/>
      <c r="I29" s="1"/>
      <c r="J29" s="16"/>
    </row>
    <row r="30" spans="2:10" ht="15" thickTop="1" thickBot="1" x14ac:dyDescent="0.3">
      <c r="B30" s="142">
        <v>45235</v>
      </c>
      <c r="C30" s="139"/>
      <c r="D30" s="139"/>
      <c r="E30" s="139"/>
      <c r="F30" s="149"/>
      <c r="H30" s="1"/>
      <c r="I30" s="1"/>
      <c r="J30" s="16"/>
    </row>
    <row r="31" spans="2:10" ht="15" thickTop="1" thickBot="1" x14ac:dyDescent="0.3">
      <c r="B31" s="142">
        <v>45236</v>
      </c>
      <c r="C31" s="139"/>
      <c r="D31" s="139"/>
      <c r="E31" s="139"/>
      <c r="F31" s="149"/>
      <c r="H31" s="1"/>
      <c r="I31" s="1"/>
      <c r="J31" s="16"/>
    </row>
    <row r="32" spans="2:10" ht="15" thickTop="1" thickBot="1" x14ac:dyDescent="0.3">
      <c r="B32" s="142">
        <v>45237</v>
      </c>
      <c r="C32" s="139"/>
      <c r="D32" s="139"/>
      <c r="E32" s="139"/>
      <c r="F32" s="149"/>
      <c r="H32" s="1"/>
      <c r="I32" s="1"/>
      <c r="J32" s="16"/>
    </row>
    <row r="33" spans="2:10" ht="15" thickTop="1" thickBot="1" x14ac:dyDescent="0.3">
      <c r="B33" s="142">
        <v>45238</v>
      </c>
      <c r="C33" s="139"/>
      <c r="D33" s="139"/>
      <c r="E33" s="139"/>
      <c r="F33" s="149"/>
      <c r="H33" s="1"/>
      <c r="I33" s="1"/>
      <c r="J33" s="16"/>
    </row>
    <row r="34" spans="2:10" ht="15" thickTop="1" thickBot="1" x14ac:dyDescent="0.3">
      <c r="B34" s="142">
        <v>45239</v>
      </c>
      <c r="C34" s="139"/>
      <c r="D34" s="139"/>
      <c r="E34" s="139"/>
      <c r="F34" s="149"/>
      <c r="H34" s="1"/>
      <c r="I34" s="1"/>
      <c r="J34" s="16"/>
    </row>
    <row r="35" spans="2:10" ht="15" thickTop="1" thickBot="1" x14ac:dyDescent="0.3">
      <c r="B35" s="142">
        <v>45240</v>
      </c>
      <c r="C35" s="139"/>
      <c r="D35" s="139"/>
      <c r="E35" s="139"/>
      <c r="F35" s="149"/>
      <c r="H35" s="1"/>
      <c r="I35" s="1"/>
      <c r="J35" s="16"/>
    </row>
    <row r="36" spans="2:10" ht="15" thickTop="1" thickBot="1" x14ac:dyDescent="0.3">
      <c r="B36" s="142">
        <v>45241</v>
      </c>
      <c r="C36" s="139"/>
      <c r="D36" s="139"/>
      <c r="E36" s="139"/>
      <c r="F36" s="149"/>
      <c r="H36" s="1"/>
      <c r="I36" s="1"/>
      <c r="J36" s="16"/>
    </row>
    <row r="37" spans="2:10" ht="15" thickTop="1" thickBot="1" x14ac:dyDescent="0.3">
      <c r="B37" s="142">
        <v>45242</v>
      </c>
      <c r="C37" s="139"/>
      <c r="D37" s="139"/>
      <c r="E37" s="139"/>
      <c r="F37" s="149"/>
      <c r="H37" s="1"/>
      <c r="I37" s="1"/>
      <c r="J37" s="16"/>
    </row>
    <row r="38" spans="2:10" ht="15" thickTop="1" thickBot="1" x14ac:dyDescent="0.3">
      <c r="B38" s="142">
        <v>45243</v>
      </c>
      <c r="C38" s="139"/>
      <c r="D38" s="139"/>
      <c r="E38" s="139"/>
      <c r="F38" s="149"/>
      <c r="H38" s="1"/>
      <c r="I38" s="1"/>
      <c r="J38" s="16"/>
    </row>
    <row r="39" spans="2:10" ht="15" thickTop="1" thickBot="1" x14ac:dyDescent="0.3">
      <c r="B39" s="142">
        <v>45244</v>
      </c>
      <c r="C39" s="139"/>
      <c r="D39" s="139"/>
      <c r="E39" s="139"/>
      <c r="F39" s="149"/>
      <c r="H39" s="1"/>
      <c r="I39" s="1"/>
      <c r="J39" s="16"/>
    </row>
    <row r="40" spans="2:10" ht="15" thickTop="1" thickBot="1" x14ac:dyDescent="0.3">
      <c r="B40" s="142">
        <v>45245</v>
      </c>
      <c r="C40" s="139"/>
      <c r="D40" s="139"/>
      <c r="E40" s="139"/>
      <c r="F40" s="149"/>
      <c r="H40" s="1"/>
      <c r="I40" s="1"/>
      <c r="J40" s="16"/>
    </row>
    <row r="41" spans="2:10" ht="15" thickTop="1" thickBot="1" x14ac:dyDescent="0.3">
      <c r="B41" s="142">
        <v>45246</v>
      </c>
      <c r="C41" s="139"/>
      <c r="D41" s="139"/>
      <c r="E41" s="139"/>
      <c r="F41" s="149"/>
      <c r="H41" s="1"/>
      <c r="I41" s="1"/>
      <c r="J41" s="16"/>
    </row>
    <row r="42" spans="2:10" ht="15" thickTop="1" thickBot="1" x14ac:dyDescent="0.3">
      <c r="B42" s="142">
        <v>45247</v>
      </c>
      <c r="C42" s="139"/>
      <c r="D42" s="139"/>
      <c r="E42" s="139"/>
      <c r="F42" s="149"/>
      <c r="H42" s="1"/>
      <c r="I42" s="1"/>
      <c r="J42" s="16"/>
    </row>
    <row r="43" spans="2:10" ht="15" thickTop="1" thickBot="1" x14ac:dyDescent="0.3">
      <c r="B43" s="142">
        <v>45248</v>
      </c>
      <c r="C43" s="139"/>
      <c r="D43" s="139"/>
      <c r="E43" s="139"/>
      <c r="F43" s="149"/>
      <c r="H43" s="1"/>
      <c r="I43" s="1"/>
      <c r="J43" s="16"/>
    </row>
    <row r="44" spans="2:10" ht="15" thickTop="1" thickBot="1" x14ac:dyDescent="0.3">
      <c r="B44" s="142">
        <v>45249</v>
      </c>
      <c r="C44" s="139"/>
      <c r="D44" s="139"/>
      <c r="E44" s="139"/>
      <c r="F44" s="149"/>
      <c r="H44" s="1"/>
      <c r="I44" s="1"/>
      <c r="J44" s="16"/>
    </row>
    <row r="45" spans="2:10" ht="15" thickTop="1" thickBot="1" x14ac:dyDescent="0.3">
      <c r="B45" s="142">
        <v>45250</v>
      </c>
      <c r="C45" s="139"/>
      <c r="D45" s="139"/>
      <c r="E45" s="139"/>
      <c r="F45" s="149"/>
      <c r="H45" s="1"/>
      <c r="I45" s="1"/>
      <c r="J45" s="16"/>
    </row>
    <row r="46" spans="2:10" ht="15" thickTop="1" thickBot="1" x14ac:dyDescent="0.3">
      <c r="B46" s="142">
        <v>45251</v>
      </c>
      <c r="C46" s="139"/>
      <c r="D46" s="139"/>
      <c r="E46" s="139"/>
      <c r="F46" s="149"/>
      <c r="H46" s="1"/>
      <c r="I46" s="1"/>
      <c r="J46" s="16"/>
    </row>
    <row r="47" spans="2:10" ht="15" thickTop="1" thickBot="1" x14ac:dyDescent="0.3">
      <c r="B47" s="142">
        <v>45252</v>
      </c>
      <c r="C47" s="139"/>
      <c r="D47" s="139"/>
      <c r="E47" s="139"/>
      <c r="F47" s="149"/>
      <c r="H47" s="1"/>
      <c r="I47" s="1"/>
      <c r="J47" s="16"/>
    </row>
    <row r="48" spans="2:10" ht="15" thickTop="1" thickBot="1" x14ac:dyDescent="0.3">
      <c r="B48" s="142">
        <v>45253</v>
      </c>
      <c r="C48" s="139"/>
      <c r="D48" s="139"/>
      <c r="E48" s="139"/>
      <c r="F48" s="149"/>
      <c r="H48" s="1"/>
      <c r="I48" s="1"/>
      <c r="J48" s="16"/>
    </row>
    <row r="49" spans="2:10" ht="15" thickTop="1" thickBot="1" x14ac:dyDescent="0.3">
      <c r="B49" s="142">
        <v>45254</v>
      </c>
      <c r="C49" s="139"/>
      <c r="D49" s="139"/>
      <c r="E49" s="139"/>
      <c r="F49" s="149"/>
      <c r="H49" s="1"/>
      <c r="I49" s="1"/>
      <c r="J49" s="16"/>
    </row>
    <row r="50" spans="2:10" ht="15" thickTop="1" thickBot="1" x14ac:dyDescent="0.3">
      <c r="B50" s="142">
        <v>45255</v>
      </c>
      <c r="C50" s="139"/>
      <c r="D50" s="139"/>
      <c r="E50" s="139"/>
      <c r="F50" s="149"/>
      <c r="H50" s="1"/>
      <c r="I50" s="1"/>
      <c r="J50" s="16"/>
    </row>
    <row r="51" spans="2:10" ht="15" thickTop="1" thickBot="1" x14ac:dyDescent="0.3">
      <c r="B51" s="142">
        <v>45256</v>
      </c>
      <c r="C51" s="139"/>
      <c r="D51" s="139"/>
      <c r="E51" s="139"/>
      <c r="F51" s="149"/>
      <c r="H51" s="1"/>
      <c r="I51" s="1"/>
      <c r="J51" s="16"/>
    </row>
    <row r="52" spans="2:10" ht="15" thickTop="1" thickBot="1" x14ac:dyDescent="0.3">
      <c r="B52" s="142">
        <v>45257</v>
      </c>
      <c r="C52" s="139"/>
      <c r="D52" s="139"/>
      <c r="E52" s="139"/>
      <c r="F52" s="149"/>
      <c r="H52" s="1"/>
      <c r="I52" s="1"/>
      <c r="J52" s="16"/>
    </row>
    <row r="53" spans="2:10" ht="15" thickTop="1" thickBot="1" x14ac:dyDescent="0.3">
      <c r="B53" s="142">
        <v>45258</v>
      </c>
      <c r="C53" s="139"/>
      <c r="D53" s="139"/>
      <c r="E53" s="139"/>
      <c r="F53" s="149"/>
      <c r="H53" s="1"/>
      <c r="I53" s="1"/>
      <c r="J53" s="16"/>
    </row>
    <row r="54" spans="2:10" ht="15" thickTop="1" thickBot="1" x14ac:dyDescent="0.3">
      <c r="B54" s="142">
        <v>45259</v>
      </c>
      <c r="C54" s="139"/>
      <c r="D54" s="139"/>
      <c r="E54" s="139"/>
      <c r="F54" s="149"/>
      <c r="H54" s="1"/>
      <c r="I54" s="1"/>
      <c r="J54" s="16"/>
    </row>
    <row r="55" spans="2:10" ht="15" thickTop="1" thickBot="1" x14ac:dyDescent="0.3">
      <c r="B55" s="142">
        <v>45260</v>
      </c>
      <c r="C55" s="139"/>
      <c r="D55" s="139"/>
      <c r="E55" s="139"/>
      <c r="F55" s="149"/>
      <c r="H55" s="1"/>
      <c r="I55" s="1"/>
      <c r="J55" s="16"/>
    </row>
    <row r="56" spans="2:10" ht="15" thickTop="1" thickBot="1" x14ac:dyDescent="0.3">
      <c r="B56" s="142">
        <v>45261</v>
      </c>
      <c r="C56" s="139"/>
      <c r="D56" s="139"/>
      <c r="E56" s="139"/>
      <c r="F56" s="149"/>
      <c r="H56" s="1"/>
      <c r="I56" s="1"/>
      <c r="J56" s="16"/>
    </row>
    <row r="57" spans="2:10" ht="15" thickTop="1" thickBot="1" x14ac:dyDescent="0.3">
      <c r="B57" s="142">
        <v>45262</v>
      </c>
      <c r="C57" s="139"/>
      <c r="D57" s="139"/>
      <c r="E57" s="139"/>
      <c r="F57" s="149"/>
      <c r="H57" s="1"/>
      <c r="I57" s="1"/>
      <c r="J57" s="16"/>
    </row>
    <row r="58" spans="2:10" ht="15" thickTop="1" thickBot="1" x14ac:dyDescent="0.3">
      <c r="B58" s="142">
        <v>45263</v>
      </c>
      <c r="C58" s="139"/>
      <c r="D58" s="139"/>
      <c r="E58" s="139"/>
      <c r="F58" s="149"/>
      <c r="H58" s="1"/>
      <c r="I58" s="1"/>
      <c r="J58" s="16"/>
    </row>
    <row r="59" spans="2:10" ht="15" thickTop="1" thickBot="1" x14ac:dyDescent="0.3">
      <c r="B59" s="142">
        <v>45264</v>
      </c>
      <c r="C59" s="139"/>
      <c r="D59" s="139"/>
      <c r="E59" s="139"/>
      <c r="F59" s="149"/>
      <c r="H59" s="1"/>
      <c r="I59" s="1"/>
      <c r="J59" s="16"/>
    </row>
    <row r="60" spans="2:10" ht="15" thickTop="1" thickBot="1" x14ac:dyDescent="0.3">
      <c r="B60" s="142">
        <v>45265</v>
      </c>
      <c r="C60" s="139"/>
      <c r="D60" s="139"/>
      <c r="E60" s="139"/>
      <c r="F60" s="149"/>
      <c r="H60" s="1"/>
      <c r="I60" s="1"/>
      <c r="J60" s="16"/>
    </row>
    <row r="61" spans="2:10" ht="15" thickTop="1" thickBot="1" x14ac:dyDescent="0.3">
      <c r="B61" s="142">
        <v>45266</v>
      </c>
      <c r="C61" s="139"/>
      <c r="D61" s="139"/>
      <c r="E61" s="139"/>
      <c r="F61" s="149"/>
      <c r="H61" s="1"/>
      <c r="I61" s="1"/>
      <c r="J61" s="16"/>
    </row>
    <row r="62" spans="2:10" ht="15" thickTop="1" thickBot="1" x14ac:dyDescent="0.3">
      <c r="B62" s="142">
        <v>45267</v>
      </c>
      <c r="C62" s="139"/>
      <c r="D62" s="139"/>
      <c r="E62" s="139"/>
      <c r="F62" s="149"/>
      <c r="H62" s="1"/>
      <c r="I62" s="1"/>
      <c r="J62" s="16"/>
    </row>
    <row r="63" spans="2:10" ht="15" thickTop="1" thickBot="1" x14ac:dyDescent="0.3">
      <c r="B63" s="142">
        <v>45268</v>
      </c>
      <c r="C63" s="139"/>
      <c r="D63" s="139"/>
      <c r="E63" s="139"/>
      <c r="F63" s="149"/>
      <c r="H63" s="1"/>
      <c r="I63" s="1"/>
      <c r="J63" s="16"/>
    </row>
    <row r="64" spans="2:10" ht="15" thickTop="1" thickBot="1" x14ac:dyDescent="0.3">
      <c r="B64" s="142">
        <v>45269</v>
      </c>
      <c r="C64" s="139"/>
      <c r="D64" s="139"/>
      <c r="E64" s="139"/>
      <c r="F64" s="149"/>
      <c r="H64" s="1"/>
      <c r="I64" s="1"/>
      <c r="J64" s="16"/>
    </row>
    <row r="65" spans="2:10" ht="15" thickTop="1" thickBot="1" x14ac:dyDescent="0.3">
      <c r="B65" s="142">
        <v>45270</v>
      </c>
      <c r="C65" s="139"/>
      <c r="D65" s="139"/>
      <c r="E65" s="139"/>
      <c r="F65" s="149"/>
      <c r="H65" s="1"/>
      <c r="I65" s="1"/>
      <c r="J65" s="16"/>
    </row>
    <row r="66" spans="2:10" ht="15" thickTop="1" thickBot="1" x14ac:dyDescent="0.3">
      <c r="B66" s="142">
        <v>45271</v>
      </c>
      <c r="C66" s="139"/>
      <c r="D66" s="139"/>
      <c r="E66" s="139"/>
      <c r="F66" s="149"/>
      <c r="H66" s="1"/>
      <c r="I66" s="1"/>
      <c r="J66" s="16"/>
    </row>
    <row r="67" spans="2:10" ht="15" thickTop="1" thickBot="1" x14ac:dyDescent="0.3">
      <c r="B67" s="142">
        <v>45272</v>
      </c>
      <c r="C67" s="139"/>
      <c r="D67" s="139"/>
      <c r="E67" s="139"/>
      <c r="F67" s="149"/>
      <c r="H67" s="1"/>
      <c r="I67" s="1"/>
      <c r="J67" s="16"/>
    </row>
    <row r="68" spans="2:10" ht="15" thickTop="1" thickBot="1" x14ac:dyDescent="0.3">
      <c r="B68" s="142">
        <v>45273</v>
      </c>
      <c r="C68" s="139"/>
      <c r="D68" s="139"/>
      <c r="E68" s="139"/>
      <c r="F68" s="149"/>
      <c r="H68" s="1"/>
      <c r="I68" s="1"/>
      <c r="J68" s="16"/>
    </row>
    <row r="69" spans="2:10" ht="15" thickTop="1" thickBot="1" x14ac:dyDescent="0.3">
      <c r="B69" s="142">
        <v>45274</v>
      </c>
      <c r="C69" s="139"/>
      <c r="D69" s="139"/>
      <c r="E69" s="139"/>
      <c r="F69" s="149"/>
      <c r="H69" s="1"/>
      <c r="I69" s="1"/>
      <c r="J69" s="16"/>
    </row>
    <row r="70" spans="2:10" ht="15" thickTop="1" thickBot="1" x14ac:dyDescent="0.3">
      <c r="B70" s="142">
        <v>45275</v>
      </c>
      <c r="C70" s="139"/>
      <c r="D70" s="139"/>
      <c r="E70" s="139"/>
      <c r="F70" s="149"/>
      <c r="H70" s="1"/>
      <c r="I70" s="1"/>
      <c r="J70" s="16"/>
    </row>
    <row r="71" spans="2:10" ht="15" thickTop="1" thickBot="1" x14ac:dyDescent="0.3">
      <c r="B71" s="142">
        <v>45276</v>
      </c>
      <c r="C71" s="139"/>
      <c r="D71" s="139"/>
      <c r="E71" s="139"/>
      <c r="F71" s="149"/>
      <c r="H71" s="1"/>
      <c r="I71" s="1"/>
      <c r="J71" s="16"/>
    </row>
    <row r="72" spans="2:10" ht="15" thickTop="1" thickBot="1" x14ac:dyDescent="0.3">
      <c r="B72" s="142">
        <v>45277</v>
      </c>
      <c r="C72" s="139"/>
      <c r="D72" s="139"/>
      <c r="E72" s="139"/>
      <c r="F72" s="149"/>
      <c r="H72" s="1"/>
      <c r="I72" s="1"/>
      <c r="J72" s="16"/>
    </row>
    <row r="73" spans="2:10" ht="15" thickTop="1" thickBot="1" x14ac:dyDescent="0.3">
      <c r="B73" s="142">
        <v>45278</v>
      </c>
      <c r="C73" s="139"/>
      <c r="D73" s="139"/>
      <c r="E73" s="139"/>
      <c r="F73" s="149"/>
      <c r="H73" s="1"/>
      <c r="I73" s="1"/>
      <c r="J73" s="16"/>
    </row>
    <row r="74" spans="2:10" ht="15" thickTop="1" thickBot="1" x14ac:dyDescent="0.3">
      <c r="B74" s="142">
        <v>45279</v>
      </c>
      <c r="C74" s="139"/>
      <c r="D74" s="139"/>
      <c r="E74" s="139"/>
      <c r="F74" s="149"/>
      <c r="H74" s="1"/>
      <c r="I74" s="1"/>
      <c r="J74" s="16"/>
    </row>
    <row r="75" spans="2:10" ht="15" thickTop="1" thickBot="1" x14ac:dyDescent="0.3">
      <c r="B75" s="142">
        <v>45280</v>
      </c>
      <c r="C75" s="139"/>
      <c r="D75" s="139"/>
      <c r="E75" s="139"/>
      <c r="F75" s="149"/>
      <c r="H75" s="1"/>
      <c r="I75" s="1"/>
      <c r="J75" s="16"/>
    </row>
    <row r="76" spans="2:10" ht="15" thickTop="1" thickBot="1" x14ac:dyDescent="0.3">
      <c r="B76" s="142">
        <v>45281</v>
      </c>
      <c r="C76" s="139"/>
      <c r="D76" s="139"/>
      <c r="E76" s="139"/>
      <c r="F76" s="149"/>
      <c r="H76" s="1"/>
      <c r="I76" s="1"/>
      <c r="J76" s="16"/>
    </row>
    <row r="77" spans="2:10" ht="15" thickTop="1" thickBot="1" x14ac:dyDescent="0.3">
      <c r="B77" s="142">
        <v>45282</v>
      </c>
      <c r="C77" s="139"/>
      <c r="D77" s="139"/>
      <c r="E77" s="139"/>
      <c r="F77" s="149"/>
      <c r="H77" s="1"/>
      <c r="I77" s="1"/>
      <c r="J77" s="16"/>
    </row>
    <row r="78" spans="2:10" ht="15" thickTop="1" thickBot="1" x14ac:dyDescent="0.3">
      <c r="B78" s="142">
        <v>45283</v>
      </c>
      <c r="C78" s="139"/>
      <c r="D78" s="139"/>
      <c r="E78" s="139"/>
      <c r="F78" s="149"/>
      <c r="H78" s="1"/>
      <c r="I78" s="1"/>
      <c r="J78" s="16"/>
    </row>
    <row r="79" spans="2:10" ht="15" thickTop="1" thickBot="1" x14ac:dyDescent="0.3">
      <c r="B79" s="142">
        <v>45284</v>
      </c>
      <c r="C79" s="139"/>
      <c r="D79" s="139"/>
      <c r="E79" s="139"/>
      <c r="F79" s="149"/>
      <c r="H79" s="1"/>
      <c r="I79" s="1"/>
      <c r="J79" s="16"/>
    </row>
    <row r="80" spans="2:10" ht="15" thickTop="1" thickBot="1" x14ac:dyDescent="0.3">
      <c r="B80" s="142">
        <v>45285</v>
      </c>
      <c r="C80" s="139"/>
      <c r="D80" s="139"/>
      <c r="E80" s="139"/>
      <c r="F80" s="149"/>
      <c r="H80" s="1"/>
      <c r="I80" s="1"/>
      <c r="J80" s="16"/>
    </row>
    <row r="81" spans="2:10" ht="15" thickTop="1" thickBot="1" x14ac:dyDescent="0.3">
      <c r="B81" s="142">
        <v>45286</v>
      </c>
      <c r="C81" s="139"/>
      <c r="D81" s="139"/>
      <c r="E81" s="139"/>
      <c r="F81" s="149"/>
      <c r="H81" s="1"/>
      <c r="I81" s="1"/>
      <c r="J81" s="16"/>
    </row>
    <row r="82" spans="2:10" ht="15" thickTop="1" thickBot="1" x14ac:dyDescent="0.3">
      <c r="B82" s="142">
        <v>45287</v>
      </c>
      <c r="C82" s="139"/>
      <c r="D82" s="139"/>
      <c r="E82" s="139"/>
      <c r="F82" s="149"/>
      <c r="H82" s="1"/>
      <c r="I82" s="1"/>
      <c r="J82" s="16"/>
    </row>
    <row r="83" spans="2:10" ht="15" thickTop="1" thickBot="1" x14ac:dyDescent="0.3">
      <c r="B83" s="142">
        <v>45288</v>
      </c>
      <c r="C83" s="139"/>
      <c r="D83" s="139"/>
      <c r="E83" s="139"/>
      <c r="F83" s="149"/>
      <c r="H83" s="1"/>
      <c r="I83" s="1"/>
      <c r="J83" s="16"/>
    </row>
    <row r="84" spans="2:10" ht="15" thickTop="1" thickBot="1" x14ac:dyDescent="0.3">
      <c r="B84" s="142">
        <v>45289</v>
      </c>
      <c r="C84" s="139"/>
      <c r="D84" s="139"/>
      <c r="E84" s="139"/>
      <c r="F84" s="149"/>
      <c r="H84" s="1"/>
      <c r="I84" s="1"/>
      <c r="J84" s="16"/>
    </row>
    <row r="85" spans="2:10" ht="15" thickTop="1" thickBot="1" x14ac:dyDescent="0.3">
      <c r="B85" s="142">
        <v>45290</v>
      </c>
      <c r="C85" s="139"/>
      <c r="D85" s="139"/>
      <c r="E85" s="139"/>
      <c r="F85" s="149"/>
      <c r="H85" s="1"/>
      <c r="I85" s="1"/>
      <c r="J85" s="16"/>
    </row>
    <row r="86" spans="2:10" ht="15" thickTop="1" thickBot="1" x14ac:dyDescent="0.3">
      <c r="B86" s="142">
        <v>45291</v>
      </c>
      <c r="C86" s="139"/>
      <c r="D86" s="139"/>
      <c r="E86" s="139"/>
      <c r="F86" s="149"/>
      <c r="H86" s="1"/>
      <c r="I86" s="1"/>
      <c r="J86" s="16"/>
    </row>
    <row r="87" spans="2:10" ht="15" thickTop="1" thickBot="1" x14ac:dyDescent="0.3">
      <c r="B87" s="142">
        <v>45292</v>
      </c>
      <c r="C87" s="139"/>
      <c r="D87" s="139"/>
      <c r="E87" s="139"/>
      <c r="F87" s="149"/>
      <c r="H87" s="1"/>
      <c r="I87" s="1"/>
      <c r="J87" s="16"/>
    </row>
    <row r="88" spans="2:10" ht="15" thickTop="1" thickBot="1" x14ac:dyDescent="0.3">
      <c r="B88" s="142">
        <v>45293</v>
      </c>
      <c r="C88" s="139"/>
      <c r="D88" s="139"/>
      <c r="E88" s="139"/>
      <c r="F88" s="149"/>
      <c r="H88" s="1"/>
      <c r="I88" s="1"/>
      <c r="J88" s="16"/>
    </row>
    <row r="89" spans="2:10" ht="15" thickTop="1" thickBot="1" x14ac:dyDescent="0.3">
      <c r="B89" s="142">
        <v>45294</v>
      </c>
      <c r="C89" s="139"/>
      <c r="D89" s="139"/>
      <c r="E89" s="139"/>
      <c r="F89" s="149"/>
      <c r="H89" s="1"/>
      <c r="I89" s="1"/>
      <c r="J89" s="16"/>
    </row>
    <row r="90" spans="2:10" ht="15" thickTop="1" thickBot="1" x14ac:dyDescent="0.3">
      <c r="B90" s="142">
        <v>45295</v>
      </c>
      <c r="C90" s="139"/>
      <c r="D90" s="139"/>
      <c r="E90" s="139"/>
      <c r="F90" s="149"/>
      <c r="H90" s="1"/>
      <c r="I90" s="1"/>
      <c r="J90" s="16"/>
    </row>
    <row r="91" spans="2:10" ht="15" thickTop="1" thickBot="1" x14ac:dyDescent="0.3">
      <c r="B91" s="142">
        <v>45296</v>
      </c>
      <c r="C91" s="139"/>
      <c r="D91" s="139"/>
      <c r="E91" s="139"/>
      <c r="F91" s="149"/>
      <c r="H91" s="1"/>
      <c r="I91" s="1"/>
      <c r="J91" s="16"/>
    </row>
    <row r="92" spans="2:10" ht="15" thickTop="1" thickBot="1" x14ac:dyDescent="0.3">
      <c r="B92" s="142">
        <v>45297</v>
      </c>
      <c r="C92" s="139"/>
      <c r="D92" s="139"/>
      <c r="E92" s="139"/>
      <c r="F92" s="149"/>
      <c r="H92" s="1"/>
      <c r="I92" s="1"/>
      <c r="J92" s="16"/>
    </row>
    <row r="93" spans="2:10" ht="15" thickTop="1" thickBot="1" x14ac:dyDescent="0.3">
      <c r="B93" s="142">
        <v>45298</v>
      </c>
      <c r="C93" s="139"/>
      <c r="D93" s="139"/>
      <c r="E93" s="139"/>
      <c r="F93" s="149"/>
      <c r="H93" s="1"/>
      <c r="I93" s="1"/>
      <c r="J93" s="16"/>
    </row>
    <row r="94" spans="2:10" ht="15" thickTop="1" thickBot="1" x14ac:dyDescent="0.3">
      <c r="B94" s="142">
        <v>45299</v>
      </c>
      <c r="C94" s="139"/>
      <c r="D94" s="139"/>
      <c r="E94" s="139"/>
      <c r="F94" s="149"/>
      <c r="H94" s="1"/>
      <c r="I94" s="1"/>
      <c r="J94" s="16"/>
    </row>
    <row r="95" spans="2:10" ht="15" thickTop="1" thickBot="1" x14ac:dyDescent="0.3">
      <c r="B95" s="142">
        <v>45300</v>
      </c>
      <c r="C95" s="139"/>
      <c r="D95" s="139"/>
      <c r="E95" s="139"/>
      <c r="F95" s="149"/>
      <c r="H95" s="1"/>
      <c r="I95" s="1"/>
      <c r="J95" s="16"/>
    </row>
    <row r="96" spans="2:10" ht="15" thickTop="1" thickBot="1" x14ac:dyDescent="0.3">
      <c r="B96" s="142">
        <v>45301</v>
      </c>
      <c r="C96" s="139"/>
      <c r="D96" s="139"/>
      <c r="E96" s="139"/>
      <c r="F96" s="149"/>
      <c r="H96" s="1"/>
      <c r="I96" s="1"/>
      <c r="J96" s="16"/>
    </row>
    <row r="97" spans="2:10" ht="15" thickTop="1" thickBot="1" x14ac:dyDescent="0.3">
      <c r="B97" s="142">
        <v>45302</v>
      </c>
      <c r="C97" s="139"/>
      <c r="D97" s="139"/>
      <c r="E97" s="139"/>
      <c r="F97" s="149"/>
      <c r="H97" s="1"/>
      <c r="I97" s="1"/>
      <c r="J97" s="16"/>
    </row>
    <row r="98" spans="2:10" ht="15" thickTop="1" thickBot="1" x14ac:dyDescent="0.3">
      <c r="B98" s="142">
        <v>45303</v>
      </c>
      <c r="C98" s="139"/>
      <c r="D98" s="139"/>
      <c r="E98" s="139"/>
      <c r="F98" s="149"/>
      <c r="H98" s="1"/>
      <c r="I98" s="1"/>
      <c r="J98" s="16"/>
    </row>
    <row r="99" spans="2:10" ht="15" thickTop="1" thickBot="1" x14ac:dyDescent="0.3">
      <c r="B99" s="142">
        <v>45304</v>
      </c>
      <c r="C99" s="139"/>
      <c r="D99" s="139"/>
      <c r="E99" s="139"/>
      <c r="F99" s="149"/>
      <c r="H99" s="1"/>
      <c r="I99" s="1"/>
      <c r="J99" s="16"/>
    </row>
    <row r="100" spans="2:10" ht="15" thickTop="1" thickBot="1" x14ac:dyDescent="0.3">
      <c r="B100" s="142">
        <v>45305</v>
      </c>
      <c r="C100" s="139"/>
      <c r="D100" s="139"/>
      <c r="E100" s="139"/>
      <c r="F100" s="149"/>
      <c r="H100" s="1"/>
      <c r="I100" s="1"/>
      <c r="J100" s="16"/>
    </row>
    <row r="101" spans="2:10" ht="15" thickTop="1" thickBot="1" x14ac:dyDescent="0.3">
      <c r="B101" s="142">
        <v>45306</v>
      </c>
      <c r="C101" s="139"/>
      <c r="D101" s="139"/>
      <c r="E101" s="139"/>
      <c r="F101" s="149"/>
      <c r="H101" s="1"/>
      <c r="I101" s="1"/>
      <c r="J101" s="16"/>
    </row>
    <row r="102" spans="2:10" ht="15" thickTop="1" thickBot="1" x14ac:dyDescent="0.3">
      <c r="B102" s="142">
        <v>45307</v>
      </c>
      <c r="C102" s="139"/>
      <c r="D102" s="139"/>
      <c r="E102" s="139"/>
      <c r="F102" s="149"/>
      <c r="H102" s="1"/>
      <c r="I102" s="1"/>
      <c r="J102" s="16"/>
    </row>
    <row r="103" spans="2:10" ht="15" thickTop="1" thickBot="1" x14ac:dyDescent="0.3">
      <c r="B103" s="142">
        <v>45308</v>
      </c>
      <c r="C103" s="139"/>
      <c r="D103" s="139"/>
      <c r="E103" s="139"/>
      <c r="F103" s="149"/>
      <c r="H103" s="1"/>
      <c r="I103" s="1"/>
      <c r="J103" s="16"/>
    </row>
    <row r="104" spans="2:10" ht="15" thickTop="1" thickBot="1" x14ac:dyDescent="0.3">
      <c r="B104" s="142">
        <v>45309</v>
      </c>
      <c r="C104" s="139"/>
      <c r="D104" s="139"/>
      <c r="E104" s="139"/>
      <c r="F104" s="149"/>
      <c r="H104" s="1"/>
      <c r="I104" s="1"/>
      <c r="J104" s="16"/>
    </row>
    <row r="105" spans="2:10" ht="15" thickTop="1" thickBot="1" x14ac:dyDescent="0.3">
      <c r="B105" s="142">
        <v>45310</v>
      </c>
      <c r="C105" s="139"/>
      <c r="D105" s="139"/>
      <c r="E105" s="139"/>
      <c r="F105" s="149"/>
      <c r="H105" s="1"/>
      <c r="I105" s="1"/>
      <c r="J105" s="16"/>
    </row>
    <row r="106" spans="2:10" ht="15" thickTop="1" thickBot="1" x14ac:dyDescent="0.3">
      <c r="B106" s="142">
        <v>45311</v>
      </c>
      <c r="C106" s="139"/>
      <c r="D106" s="139"/>
      <c r="E106" s="139"/>
      <c r="F106" s="149"/>
      <c r="H106" s="1"/>
      <c r="I106" s="1"/>
      <c r="J106" s="16"/>
    </row>
    <row r="107" spans="2:10" ht="15" thickTop="1" thickBot="1" x14ac:dyDescent="0.3">
      <c r="B107" s="142">
        <v>45312</v>
      </c>
      <c r="C107" s="139"/>
      <c r="D107" s="139"/>
      <c r="E107" s="139"/>
      <c r="F107" s="149"/>
      <c r="H107" s="1"/>
      <c r="I107" s="1"/>
      <c r="J107" s="16"/>
    </row>
    <row r="108" spans="2:10" ht="15" thickTop="1" thickBot="1" x14ac:dyDescent="0.3">
      <c r="B108" s="142">
        <v>45313</v>
      </c>
      <c r="C108" s="139"/>
      <c r="D108" s="139"/>
      <c r="E108" s="139"/>
      <c r="F108" s="149"/>
      <c r="H108" s="1"/>
      <c r="I108" s="1"/>
      <c r="J108" s="16"/>
    </row>
    <row r="109" spans="2:10" ht="15" thickTop="1" thickBot="1" x14ac:dyDescent="0.3">
      <c r="B109" s="142">
        <v>45314</v>
      </c>
      <c r="C109" s="139"/>
      <c r="D109" s="139"/>
      <c r="E109" s="139"/>
      <c r="F109" s="149"/>
      <c r="H109" s="1"/>
      <c r="I109" s="1"/>
      <c r="J109" s="16"/>
    </row>
    <row r="110" spans="2:10" ht="15" thickTop="1" thickBot="1" x14ac:dyDescent="0.3">
      <c r="B110" s="142">
        <v>45315</v>
      </c>
      <c r="C110" s="139"/>
      <c r="D110" s="139"/>
      <c r="E110" s="139"/>
      <c r="F110" s="149"/>
      <c r="H110" s="1"/>
      <c r="I110" s="1"/>
      <c r="J110" s="16"/>
    </row>
    <row r="111" spans="2:10" ht="15" thickTop="1" thickBot="1" x14ac:dyDescent="0.3">
      <c r="B111" s="142">
        <v>45316</v>
      </c>
      <c r="C111" s="139"/>
      <c r="D111" s="139"/>
      <c r="E111" s="139"/>
      <c r="F111" s="149"/>
      <c r="H111" s="1"/>
      <c r="I111" s="1"/>
      <c r="J111" s="16"/>
    </row>
    <row r="112" spans="2:10" ht="15" thickTop="1" thickBot="1" x14ac:dyDescent="0.3">
      <c r="B112" s="142">
        <v>45317</v>
      </c>
      <c r="C112" s="139"/>
      <c r="D112" s="139"/>
      <c r="E112" s="139"/>
      <c r="F112" s="149"/>
      <c r="H112" s="1"/>
      <c r="I112" s="1"/>
      <c r="J112" s="16"/>
    </row>
    <row r="113" spans="2:10" ht="15" thickTop="1" thickBot="1" x14ac:dyDescent="0.3">
      <c r="B113" s="142">
        <v>45318</v>
      </c>
      <c r="C113" s="139"/>
      <c r="D113" s="139"/>
      <c r="E113" s="139"/>
      <c r="F113" s="149"/>
      <c r="G113" s="1"/>
      <c r="H113" s="14"/>
      <c r="I113" s="2"/>
      <c r="J113" s="16"/>
    </row>
    <row r="114" spans="2:10" ht="15" thickTop="1" thickBot="1" x14ac:dyDescent="0.3">
      <c r="B114" s="142">
        <v>45319</v>
      </c>
      <c r="C114" s="139"/>
      <c r="D114" s="139"/>
      <c r="E114" s="139"/>
      <c r="F114" s="149"/>
      <c r="G114" s="1"/>
      <c r="H114" s="14"/>
      <c r="I114" s="2"/>
      <c r="J114" s="16"/>
    </row>
    <row r="115" spans="2:10" ht="15" thickTop="1" thickBot="1" x14ac:dyDescent="0.3">
      <c r="B115" s="142">
        <v>45320</v>
      </c>
      <c r="C115" s="139"/>
      <c r="D115" s="139"/>
      <c r="E115" s="139"/>
      <c r="F115" s="149"/>
      <c r="G115" s="1"/>
      <c r="H115" s="14"/>
      <c r="I115" s="2"/>
      <c r="J115" s="16"/>
    </row>
    <row r="116" spans="2:10" ht="15" thickTop="1" thickBot="1" x14ac:dyDescent="0.3">
      <c r="B116" s="142">
        <v>45321</v>
      </c>
      <c r="C116" s="139"/>
      <c r="D116" s="139"/>
      <c r="E116" s="139"/>
      <c r="F116" s="149"/>
      <c r="G116" s="1"/>
      <c r="H116" s="14"/>
      <c r="I116" s="2"/>
      <c r="J116" s="16"/>
    </row>
    <row r="117" spans="2:10" ht="13.8" thickTop="1" x14ac:dyDescent="0.25">
      <c r="D117" s="1"/>
      <c r="E117" s="1"/>
      <c r="F117" s="14"/>
      <c r="G117" s="1"/>
      <c r="H117" s="14"/>
      <c r="I117" s="140"/>
      <c r="J117" s="16"/>
    </row>
    <row r="118" spans="2:10" x14ac:dyDescent="0.25">
      <c r="E118" s="10"/>
      <c r="F118" s="1"/>
      <c r="G118" s="10"/>
      <c r="H118" s="2"/>
      <c r="I118" s="16"/>
      <c r="J118" s="15"/>
    </row>
  </sheetData>
  <mergeCells count="4">
    <mergeCell ref="B1:E1"/>
    <mergeCell ref="F1:G1"/>
    <mergeCell ref="B4:F5"/>
    <mergeCell ref="A2:G2"/>
  </mergeCells>
  <conditionalFormatting sqref="F7:F116">
    <cfRule type="containsText" dxfId="18" priority="1" operator="containsText" text="לא הושלם">
      <formula>NOT(ISERROR(SEARCH("לא הושלם",F7)))</formula>
    </cfRule>
    <cfRule type="containsText" dxfId="17" priority="2" operator="containsText" text="הושלם">
      <formula>NOT(ISERROR(SEARCH("הושלם",F7)))</formula>
    </cfRule>
    <cfRule type="containsText" dxfId="16" priority="3" operator="containsText" text="לא הושלם">
      <formula>NOT(ISERROR(SEARCH("לא הושלם",F7)))</formula>
    </cfRule>
  </conditionalFormatting>
  <conditionalFormatting sqref="P3 T3">
    <cfRule type="cellIs" dxfId="13" priority="11" stopIfTrue="1" operator="equal">
      <formula>"לא פעיל"</formula>
    </cfRule>
  </conditionalFormatting>
  <dataValidations count="1">
    <dataValidation showDropDown="1" showInputMessage="1" showErrorMessage="1" sqref="B4" xr:uid="{98535C69-E7B3-42A0-B387-568E22BC8FBF}"/>
  </dataValidations>
  <hyperlinks>
    <hyperlink ref="A2" location="Dashboard!A1" display="חזרה לעץ מדדים" xr:uid="{4D7547D7-7CCA-4387-A978-EB0D36EDA419}"/>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C40ABC55-9164-4E98-9CA0-4DE7D093E0BA}">
            <xm:f>NOT(ISERROR(SEARCH(#REF!,F7)))</xm:f>
            <xm:f>#REF!</xm:f>
            <x14:dxf>
              <fill>
                <patternFill>
                  <bgColor rgb="FF00B050"/>
                </patternFill>
              </fill>
            </x14:dxf>
          </x14:cfRule>
          <x14:cfRule type="containsText" priority="5" operator="containsText" id="{311CA8C7-C9F0-4CC5-BD6C-FD0102130AF2}">
            <xm:f>NOT(ISERROR(SEARCH(#REF!,F7)))</xm:f>
            <xm:f>#REF!</xm:f>
            <x14:dxf>
              <fill>
                <patternFill>
                  <bgColor theme="9"/>
                </patternFill>
              </fill>
            </x14:dxf>
          </x14:cfRule>
          <xm:sqref>F7:F116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0E4FA99-15F0-496F-8169-B88812DD726B}">
          <x14:formula1>
            <xm:f>Dashboard!$A$7:$A$8</xm:f>
          </x14:formula1>
          <xm:sqref>F7:F116</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673C9-8B35-4705-B1FE-FCB53B0FA1AF}">
  <sheetPr codeName="Sheet49">
    <tabColor theme="8" tint="-0.249977111117893"/>
  </sheetPr>
  <dimension ref="A1:X118"/>
  <sheetViews>
    <sheetView showGridLines="0" rightToLeft="1" workbookViewId="0">
      <selection activeCell="A2" sqref="A2:I2"/>
    </sheetView>
  </sheetViews>
  <sheetFormatPr defaultColWidth="8.69921875" defaultRowHeight="13.2" x14ac:dyDescent="0.25"/>
  <cols>
    <col min="1" max="1" width="6.5" style="14" customWidth="1"/>
    <col min="2" max="3" width="15.5" style="1" customWidth="1"/>
    <col min="4" max="6" width="15.5" style="10" customWidth="1"/>
    <col min="7" max="7" width="15.5" style="40" customWidth="1"/>
    <col min="8" max="8" width="15.5" style="14" customWidth="1"/>
    <col min="9" max="9" width="7.296875" style="1" customWidth="1"/>
    <col min="10" max="10" width="16.09765625" style="10" customWidth="1"/>
    <col min="11" max="11" width="16.09765625" style="2" customWidth="1"/>
    <col min="12" max="12" width="14.09765625" style="16" customWidth="1"/>
    <col min="13" max="13" width="15.3984375" style="15" customWidth="1"/>
    <col min="14" max="14" width="7.5" style="1" customWidth="1"/>
    <col min="15" max="15" width="7.59765625" style="1" customWidth="1"/>
    <col min="16" max="16" width="11" style="1" customWidth="1"/>
    <col min="17" max="17" width="9.8984375" style="1" customWidth="1"/>
    <col min="18" max="18" width="15.5" style="1" customWidth="1"/>
    <col min="19" max="19" width="14.8984375" style="1" customWidth="1"/>
    <col min="20" max="20" width="11.8984375" style="1" customWidth="1"/>
    <col min="21" max="21" width="5.8984375" style="1" customWidth="1"/>
    <col min="22" max="23" width="6.8984375" style="1" customWidth="1"/>
    <col min="24" max="24" width="5.59765625" style="1" customWidth="1"/>
    <col min="25" max="25" width="7.69921875" style="1" customWidth="1"/>
    <col min="26" max="16384" width="8.69921875" style="1"/>
  </cols>
  <sheetData>
    <row r="1" spans="1:24" ht="15.75" customHeight="1" x14ac:dyDescent="0.3">
      <c r="B1" s="330"/>
      <c r="C1" s="330"/>
      <c r="D1" s="330"/>
      <c r="E1" s="330"/>
      <c r="F1" s="330"/>
      <c r="G1" s="330"/>
      <c r="I1" s="330"/>
      <c r="J1" s="330"/>
      <c r="K1" s="330"/>
      <c r="N1" s="9"/>
      <c r="P1" s="6"/>
      <c r="S1" s="19"/>
      <c r="U1" s="11"/>
    </row>
    <row r="2" spans="1:24" ht="17.25" customHeight="1" x14ac:dyDescent="0.4">
      <c r="A2" s="329" t="s">
        <v>1</v>
      </c>
      <c r="B2" s="329"/>
      <c r="C2" s="329"/>
      <c r="D2" s="329"/>
      <c r="E2" s="329"/>
      <c r="F2" s="329"/>
      <c r="G2" s="329"/>
      <c r="H2" s="329"/>
      <c r="I2" s="329"/>
      <c r="J2" s="37"/>
      <c r="K2" s="37"/>
      <c r="O2" s="6"/>
      <c r="Q2" s="21"/>
      <c r="U2" s="2"/>
      <c r="W2" s="8"/>
    </row>
    <row r="3" spans="1:24" ht="13.8" thickBot="1" x14ac:dyDescent="0.3">
      <c r="L3" s="17"/>
      <c r="M3" s="43"/>
      <c r="V3" s="29"/>
      <c r="W3" s="29"/>
      <c r="X3" s="13"/>
    </row>
    <row r="4" spans="1:24" ht="43.5" customHeight="1" x14ac:dyDescent="0.2">
      <c r="A4" s="42"/>
      <c r="B4" s="360" t="s">
        <v>130</v>
      </c>
      <c r="C4" s="361"/>
      <c r="D4" s="361"/>
      <c r="E4" s="361"/>
      <c r="F4" s="361"/>
      <c r="G4" s="361"/>
      <c r="H4" s="362"/>
      <c r="J4" s="217"/>
      <c r="K4" s="218"/>
      <c r="L4" s="1"/>
      <c r="M4" s="1"/>
    </row>
    <row r="5" spans="1:24" ht="21.75" customHeight="1" thickBot="1" x14ac:dyDescent="0.25">
      <c r="A5" s="1"/>
      <c r="B5" s="363"/>
      <c r="C5" s="364"/>
      <c r="D5" s="364"/>
      <c r="E5" s="364"/>
      <c r="F5" s="364"/>
      <c r="G5" s="364"/>
      <c r="H5" s="365"/>
      <c r="J5" s="219"/>
      <c r="K5" s="218"/>
      <c r="L5" s="1"/>
      <c r="M5" s="1"/>
    </row>
    <row r="6" spans="1:24" ht="21.75" customHeight="1" thickBot="1" x14ac:dyDescent="0.3">
      <c r="D6" s="1"/>
      <c r="E6" s="1"/>
      <c r="F6" s="1"/>
      <c r="G6" s="10"/>
      <c r="H6" s="2"/>
      <c r="I6" s="16"/>
      <c r="J6" s="220"/>
      <c r="K6" s="218"/>
      <c r="L6" s="1"/>
      <c r="M6" s="1"/>
    </row>
    <row r="7" spans="1:24" ht="42.6" customHeight="1" thickTop="1" thickBot="1" x14ac:dyDescent="0.25">
      <c r="B7" s="138" t="s">
        <v>140</v>
      </c>
      <c r="C7" s="138" t="s">
        <v>234</v>
      </c>
      <c r="D7" s="127" t="s">
        <v>240</v>
      </c>
      <c r="E7" s="127" t="s">
        <v>198</v>
      </c>
      <c r="F7" s="127" t="s">
        <v>245</v>
      </c>
      <c r="G7" s="127" t="s">
        <v>246</v>
      </c>
      <c r="H7" s="129" t="s">
        <v>141</v>
      </c>
      <c r="J7" s="231" t="s">
        <v>206</v>
      </c>
      <c r="K7" s="232" t="s">
        <v>207</v>
      </c>
      <c r="L7" s="222" t="s">
        <v>247</v>
      </c>
      <c r="M7" s="1"/>
    </row>
    <row r="8" spans="1:24" ht="24" customHeight="1" thickTop="1" thickBot="1" x14ac:dyDescent="0.25">
      <c r="B8" s="142">
        <v>45214</v>
      </c>
      <c r="C8" s="142"/>
      <c r="D8" s="139"/>
      <c r="E8" s="139"/>
      <c r="F8" s="139"/>
      <c r="G8" s="139"/>
      <c r="H8" s="148" t="s">
        <v>205</v>
      </c>
      <c r="J8" s="229">
        <f>COUNTIF(H8:H116,"לא הושלם")</f>
        <v>2</v>
      </c>
      <c r="K8" s="230">
        <f>COUNTIF(H8:H116,"הושלם")</f>
        <v>14</v>
      </c>
      <c r="L8" s="221">
        <f>J8+K8</f>
        <v>16</v>
      </c>
      <c r="M8" s="1"/>
    </row>
    <row r="9" spans="1:24" ht="15" thickTop="1" thickBot="1" x14ac:dyDescent="0.3">
      <c r="B9" s="142">
        <v>45215</v>
      </c>
      <c r="C9" s="142"/>
      <c r="D9" s="139"/>
      <c r="E9" s="139"/>
      <c r="F9" s="139"/>
      <c r="G9" s="139"/>
      <c r="H9" s="148" t="s">
        <v>205</v>
      </c>
      <c r="J9" s="15"/>
      <c r="K9" s="1"/>
      <c r="L9" s="1"/>
      <c r="M9" s="1"/>
    </row>
    <row r="10" spans="1:24" ht="15" thickTop="1" thickBot="1" x14ac:dyDescent="0.25">
      <c r="B10" s="142">
        <v>45215</v>
      </c>
      <c r="C10" s="142"/>
      <c r="D10" s="139"/>
      <c r="E10" s="139"/>
      <c r="F10" s="139"/>
      <c r="G10" s="139"/>
      <c r="H10" s="148" t="s">
        <v>205</v>
      </c>
      <c r="J10" s="168" t="s">
        <v>146</v>
      </c>
      <c r="K10" s="180">
        <f>K8/SUM(J8:K8)</f>
        <v>0.875</v>
      </c>
      <c r="L10" s="1"/>
      <c r="M10" s="1"/>
    </row>
    <row r="11" spans="1:24" ht="15" thickTop="1" thickBot="1" x14ac:dyDescent="0.3">
      <c r="B11" s="142">
        <v>45216</v>
      </c>
      <c r="C11" s="142"/>
      <c r="D11" s="139"/>
      <c r="E11" s="139"/>
      <c r="F11" s="139"/>
      <c r="G11" s="139"/>
      <c r="H11" s="148" t="s">
        <v>205</v>
      </c>
      <c r="J11" s="1"/>
      <c r="K11" s="1"/>
      <c r="L11" s="1"/>
    </row>
    <row r="12" spans="1:24" ht="15" thickTop="1" thickBot="1" x14ac:dyDescent="0.3">
      <c r="B12" s="142">
        <v>45217</v>
      </c>
      <c r="C12" s="142"/>
      <c r="D12" s="139"/>
      <c r="E12" s="139"/>
      <c r="F12" s="139"/>
      <c r="G12" s="139"/>
      <c r="H12" s="148" t="s">
        <v>205</v>
      </c>
      <c r="J12" s="153"/>
      <c r="K12" s="153"/>
      <c r="L12" s="208"/>
    </row>
    <row r="13" spans="1:24" ht="15" thickTop="1" thickBot="1" x14ac:dyDescent="0.3">
      <c r="B13" s="142">
        <v>45218</v>
      </c>
      <c r="C13" s="142"/>
      <c r="D13" s="139"/>
      <c r="E13" s="139"/>
      <c r="F13" s="139"/>
      <c r="G13" s="139"/>
      <c r="H13" s="148" t="s">
        <v>205</v>
      </c>
      <c r="K13" s="153"/>
      <c r="L13" s="208"/>
    </row>
    <row r="14" spans="1:24" ht="15" thickTop="1" thickBot="1" x14ac:dyDescent="0.3">
      <c r="B14" s="142">
        <v>45219</v>
      </c>
      <c r="C14" s="142"/>
      <c r="D14" s="139"/>
      <c r="E14" s="139"/>
      <c r="F14" s="139"/>
      <c r="G14" s="139"/>
      <c r="H14" s="148" t="s">
        <v>205</v>
      </c>
      <c r="J14" s="153"/>
      <c r="K14" s="153"/>
      <c r="L14" s="208"/>
    </row>
    <row r="15" spans="1:24" ht="15" thickTop="1" thickBot="1" x14ac:dyDescent="0.3">
      <c r="B15" s="142">
        <v>45220</v>
      </c>
      <c r="C15" s="142"/>
      <c r="D15" s="139"/>
      <c r="E15" s="139"/>
      <c r="F15" s="139"/>
      <c r="G15" s="139"/>
      <c r="H15" s="149" t="s">
        <v>205</v>
      </c>
      <c r="K15" s="153"/>
      <c r="L15" s="208"/>
    </row>
    <row r="16" spans="1:24" ht="15" thickTop="1" thickBot="1" x14ac:dyDescent="0.3">
      <c r="B16" s="142">
        <v>45221</v>
      </c>
      <c r="C16" s="142"/>
      <c r="D16" s="139"/>
      <c r="E16" s="139"/>
      <c r="F16" s="139"/>
      <c r="G16" s="139"/>
      <c r="H16" s="149" t="s">
        <v>205</v>
      </c>
      <c r="I16" s="2"/>
      <c r="J16" s="1"/>
      <c r="K16" s="1"/>
    </row>
    <row r="17" spans="2:11" ht="15" thickTop="1" thickBot="1" x14ac:dyDescent="0.3">
      <c r="B17" s="142">
        <v>45222</v>
      </c>
      <c r="C17" s="142"/>
      <c r="D17" s="139"/>
      <c r="E17" s="139"/>
      <c r="F17" s="139"/>
      <c r="G17" s="139"/>
      <c r="H17" s="149" t="s">
        <v>205</v>
      </c>
      <c r="I17" s="2"/>
      <c r="J17" s="1"/>
      <c r="K17" s="1"/>
    </row>
    <row r="18" spans="2:11" ht="15" thickTop="1" thickBot="1" x14ac:dyDescent="0.3">
      <c r="B18" s="142">
        <v>45223</v>
      </c>
      <c r="C18" s="142"/>
      <c r="D18" s="139"/>
      <c r="E18" s="139"/>
      <c r="F18" s="139"/>
      <c r="G18" s="139"/>
      <c r="H18" s="149" t="s">
        <v>204</v>
      </c>
      <c r="I18" s="2"/>
      <c r="J18" s="1"/>
      <c r="K18" s="1"/>
    </row>
    <row r="19" spans="2:11" ht="15" thickTop="1" thickBot="1" x14ac:dyDescent="0.3">
      <c r="B19" s="142">
        <v>45224</v>
      </c>
      <c r="C19" s="142"/>
      <c r="D19" s="139"/>
      <c r="E19" s="139"/>
      <c r="F19" s="139"/>
      <c r="G19" s="139"/>
      <c r="H19" s="149" t="s">
        <v>204</v>
      </c>
      <c r="I19" s="2"/>
      <c r="J19" s="1"/>
      <c r="K19" s="1"/>
    </row>
    <row r="20" spans="2:11" ht="15" thickTop="1" thickBot="1" x14ac:dyDescent="0.3">
      <c r="B20" s="142">
        <v>45225</v>
      </c>
      <c r="C20" s="142"/>
      <c r="D20" s="139"/>
      <c r="E20" s="139"/>
      <c r="F20" s="139"/>
      <c r="G20" s="139"/>
      <c r="H20" s="149" t="s">
        <v>205</v>
      </c>
      <c r="I20" s="2"/>
      <c r="J20" s="1"/>
      <c r="K20" s="1"/>
    </row>
    <row r="21" spans="2:11" ht="15" thickTop="1" thickBot="1" x14ac:dyDescent="0.3">
      <c r="B21" s="142">
        <v>45226</v>
      </c>
      <c r="C21" s="142"/>
      <c r="D21" s="139"/>
      <c r="E21" s="139"/>
      <c r="F21" s="139"/>
      <c r="G21" s="139"/>
      <c r="H21" s="149" t="s">
        <v>205</v>
      </c>
      <c r="I21" s="2"/>
      <c r="J21" s="1"/>
      <c r="K21" s="1"/>
    </row>
    <row r="22" spans="2:11" ht="15" thickTop="1" thickBot="1" x14ac:dyDescent="0.3">
      <c r="B22" s="142">
        <v>45227</v>
      </c>
      <c r="C22" s="142"/>
      <c r="D22" s="139"/>
      <c r="E22" s="139"/>
      <c r="F22" s="139"/>
      <c r="G22" s="139"/>
      <c r="H22" s="149" t="s">
        <v>205</v>
      </c>
      <c r="I22" s="2"/>
      <c r="J22" s="1"/>
      <c r="K22" s="1"/>
    </row>
    <row r="23" spans="2:11" ht="15" thickTop="1" thickBot="1" x14ac:dyDescent="0.3">
      <c r="B23" s="142">
        <v>45228</v>
      </c>
      <c r="C23" s="142"/>
      <c r="D23" s="139"/>
      <c r="E23" s="139"/>
      <c r="F23" s="139"/>
      <c r="G23" s="139"/>
      <c r="H23" s="149" t="s">
        <v>205</v>
      </c>
      <c r="I23" s="2"/>
      <c r="J23" s="1"/>
      <c r="K23" s="1"/>
    </row>
    <row r="24" spans="2:11" ht="15" thickTop="1" thickBot="1" x14ac:dyDescent="0.3">
      <c r="B24" s="142">
        <v>45229</v>
      </c>
      <c r="C24" s="142"/>
      <c r="D24" s="139"/>
      <c r="E24" s="139"/>
      <c r="F24" s="139"/>
      <c r="G24" s="139"/>
      <c r="H24" s="149"/>
      <c r="I24" s="2"/>
      <c r="J24" s="1"/>
      <c r="K24" s="1"/>
    </row>
    <row r="25" spans="2:11" ht="15" thickTop="1" thickBot="1" x14ac:dyDescent="0.3">
      <c r="B25" s="142">
        <v>45230</v>
      </c>
      <c r="C25" s="142"/>
      <c r="D25" s="139"/>
      <c r="E25" s="139"/>
      <c r="F25" s="139"/>
      <c r="G25" s="139"/>
      <c r="H25" s="149"/>
      <c r="I25" s="2"/>
      <c r="J25" s="1"/>
      <c r="K25" s="1"/>
    </row>
    <row r="26" spans="2:11" ht="15" thickTop="1" thickBot="1" x14ac:dyDescent="0.3">
      <c r="B26" s="142">
        <v>45231</v>
      </c>
      <c r="C26" s="142"/>
      <c r="D26" s="139"/>
      <c r="E26" s="139"/>
      <c r="F26" s="139"/>
      <c r="G26" s="139"/>
      <c r="H26" s="149"/>
      <c r="I26" s="2"/>
      <c r="J26" s="1"/>
      <c r="K26" s="1"/>
    </row>
    <row r="27" spans="2:11" ht="15" thickTop="1" thickBot="1" x14ac:dyDescent="0.3">
      <c r="B27" s="142">
        <v>45232</v>
      </c>
      <c r="C27" s="142"/>
      <c r="D27" s="139"/>
      <c r="E27" s="139"/>
      <c r="F27" s="139"/>
      <c r="G27" s="139"/>
      <c r="H27" s="149"/>
      <c r="I27" s="2"/>
      <c r="J27" s="1"/>
      <c r="K27" s="1"/>
    </row>
    <row r="28" spans="2:11" ht="15" thickTop="1" thickBot="1" x14ac:dyDescent="0.3">
      <c r="B28" s="142">
        <v>45233</v>
      </c>
      <c r="C28" s="142"/>
      <c r="D28" s="139"/>
      <c r="E28" s="139"/>
      <c r="F28" s="139"/>
      <c r="G28" s="139"/>
      <c r="H28" s="149"/>
      <c r="I28" s="2"/>
      <c r="J28" s="1"/>
      <c r="K28" s="1"/>
    </row>
    <row r="29" spans="2:11" ht="15" thickTop="1" thickBot="1" x14ac:dyDescent="0.3">
      <c r="B29" s="142">
        <v>45234</v>
      </c>
      <c r="C29" s="142"/>
      <c r="D29" s="139"/>
      <c r="E29" s="139"/>
      <c r="F29" s="139"/>
      <c r="G29" s="139"/>
      <c r="H29" s="149"/>
      <c r="I29" s="2"/>
      <c r="J29" s="1"/>
      <c r="K29" s="1"/>
    </row>
    <row r="30" spans="2:11" ht="15" thickTop="1" thickBot="1" x14ac:dyDescent="0.3">
      <c r="B30" s="142">
        <v>45235</v>
      </c>
      <c r="C30" s="142"/>
      <c r="D30" s="139"/>
      <c r="E30" s="139"/>
      <c r="F30" s="139"/>
      <c r="G30" s="139"/>
      <c r="H30" s="149"/>
      <c r="I30" s="2"/>
      <c r="J30" s="1"/>
      <c r="K30" s="1"/>
    </row>
    <row r="31" spans="2:11" ht="15" thickTop="1" thickBot="1" x14ac:dyDescent="0.3">
      <c r="B31" s="142">
        <v>45236</v>
      </c>
      <c r="C31" s="142"/>
      <c r="D31" s="139"/>
      <c r="E31" s="139"/>
      <c r="F31" s="139"/>
      <c r="G31" s="139"/>
      <c r="H31" s="149"/>
      <c r="I31" s="2"/>
      <c r="J31" s="1"/>
      <c r="K31" s="1"/>
    </row>
    <row r="32" spans="2:11" ht="15" thickTop="1" thickBot="1" x14ac:dyDescent="0.3">
      <c r="B32" s="142">
        <v>45237</v>
      </c>
      <c r="C32" s="142"/>
      <c r="D32" s="139"/>
      <c r="E32" s="139"/>
      <c r="F32" s="139"/>
      <c r="G32" s="139"/>
      <c r="H32" s="149"/>
      <c r="I32" s="2"/>
      <c r="J32" s="1"/>
      <c r="K32" s="1"/>
    </row>
    <row r="33" spans="2:11" ht="15" thickTop="1" thickBot="1" x14ac:dyDescent="0.3">
      <c r="B33" s="142">
        <v>45238</v>
      </c>
      <c r="C33" s="142"/>
      <c r="D33" s="139"/>
      <c r="E33" s="139"/>
      <c r="F33" s="139"/>
      <c r="G33" s="139"/>
      <c r="H33" s="149"/>
      <c r="I33" s="2"/>
      <c r="J33" s="1"/>
      <c r="K33" s="1"/>
    </row>
    <row r="34" spans="2:11" ht="15" thickTop="1" thickBot="1" x14ac:dyDescent="0.3">
      <c r="B34" s="142">
        <v>45239</v>
      </c>
      <c r="C34" s="142"/>
      <c r="D34" s="139"/>
      <c r="E34" s="139"/>
      <c r="F34" s="139"/>
      <c r="G34" s="139"/>
      <c r="H34" s="149"/>
      <c r="I34" s="2"/>
      <c r="J34" s="1"/>
      <c r="K34" s="1"/>
    </row>
    <row r="35" spans="2:11" ht="15" thickTop="1" thickBot="1" x14ac:dyDescent="0.3">
      <c r="B35" s="142">
        <v>45240</v>
      </c>
      <c r="C35" s="142"/>
      <c r="D35" s="139"/>
      <c r="E35" s="139"/>
      <c r="F35" s="139"/>
      <c r="G35" s="139"/>
      <c r="H35" s="149"/>
      <c r="I35" s="2"/>
      <c r="J35" s="1"/>
      <c r="K35" s="1"/>
    </row>
    <row r="36" spans="2:11" ht="15" thickTop="1" thickBot="1" x14ac:dyDescent="0.3">
      <c r="B36" s="142">
        <v>45241</v>
      </c>
      <c r="C36" s="142"/>
      <c r="D36" s="139"/>
      <c r="E36" s="139"/>
      <c r="F36" s="139"/>
      <c r="G36" s="139"/>
      <c r="H36" s="149"/>
      <c r="I36" s="2"/>
      <c r="J36" s="1"/>
      <c r="K36" s="1"/>
    </row>
    <row r="37" spans="2:11" ht="15" thickTop="1" thickBot="1" x14ac:dyDescent="0.3">
      <c r="B37" s="142">
        <v>45242</v>
      </c>
      <c r="C37" s="142"/>
      <c r="D37" s="139"/>
      <c r="E37" s="139"/>
      <c r="F37" s="139"/>
      <c r="G37" s="139"/>
      <c r="H37" s="149"/>
      <c r="I37" s="2"/>
      <c r="J37" s="1"/>
      <c r="K37" s="1"/>
    </row>
    <row r="38" spans="2:11" ht="15" thickTop="1" thickBot="1" x14ac:dyDescent="0.3">
      <c r="B38" s="142">
        <v>45243</v>
      </c>
      <c r="C38" s="142"/>
      <c r="D38" s="139"/>
      <c r="E38" s="139"/>
      <c r="F38" s="139"/>
      <c r="G38" s="139"/>
      <c r="H38" s="149"/>
      <c r="I38" s="2"/>
      <c r="J38" s="1"/>
      <c r="K38" s="1"/>
    </row>
    <row r="39" spans="2:11" ht="15" thickTop="1" thickBot="1" x14ac:dyDescent="0.3">
      <c r="B39" s="142">
        <v>45244</v>
      </c>
      <c r="C39" s="142"/>
      <c r="D39" s="139"/>
      <c r="E39" s="139"/>
      <c r="F39" s="139"/>
      <c r="G39" s="139"/>
      <c r="H39" s="149"/>
      <c r="I39" s="2"/>
      <c r="J39" s="1"/>
      <c r="K39" s="1"/>
    </row>
    <row r="40" spans="2:11" ht="15" thickTop="1" thickBot="1" x14ac:dyDescent="0.3">
      <c r="B40" s="142">
        <v>45245</v>
      </c>
      <c r="C40" s="142"/>
      <c r="D40" s="139"/>
      <c r="E40" s="139"/>
      <c r="F40" s="139"/>
      <c r="G40" s="139"/>
      <c r="H40" s="149"/>
      <c r="I40" s="2"/>
      <c r="J40" s="1"/>
      <c r="K40" s="1"/>
    </row>
    <row r="41" spans="2:11" ht="15" thickTop="1" thickBot="1" x14ac:dyDescent="0.3">
      <c r="B41" s="142">
        <v>45246</v>
      </c>
      <c r="C41" s="142"/>
      <c r="D41" s="139"/>
      <c r="E41" s="139"/>
      <c r="F41" s="139"/>
      <c r="G41" s="139"/>
      <c r="H41" s="149"/>
      <c r="I41" s="2"/>
      <c r="J41" s="1"/>
      <c r="K41" s="1"/>
    </row>
    <row r="42" spans="2:11" ht="15" thickTop="1" thickBot="1" x14ac:dyDescent="0.3">
      <c r="B42" s="142">
        <v>45247</v>
      </c>
      <c r="C42" s="142"/>
      <c r="D42" s="139"/>
      <c r="E42" s="139"/>
      <c r="F42" s="139"/>
      <c r="G42" s="139"/>
      <c r="H42" s="149"/>
      <c r="I42" s="2"/>
      <c r="J42" s="1"/>
      <c r="K42" s="1"/>
    </row>
    <row r="43" spans="2:11" ht="15" thickTop="1" thickBot="1" x14ac:dyDescent="0.3">
      <c r="B43" s="142">
        <v>45248</v>
      </c>
      <c r="C43" s="142"/>
      <c r="D43" s="139"/>
      <c r="E43" s="139"/>
      <c r="F43" s="139"/>
      <c r="G43" s="139"/>
      <c r="H43" s="149"/>
      <c r="I43" s="2"/>
      <c r="J43" s="1"/>
      <c r="K43" s="1"/>
    </row>
    <row r="44" spans="2:11" ht="15" thickTop="1" thickBot="1" x14ac:dyDescent="0.3">
      <c r="B44" s="142">
        <v>45249</v>
      </c>
      <c r="C44" s="142"/>
      <c r="D44" s="139"/>
      <c r="E44" s="139"/>
      <c r="F44" s="139"/>
      <c r="G44" s="139"/>
      <c r="H44" s="149"/>
      <c r="I44" s="2"/>
      <c r="J44" s="1"/>
      <c r="K44" s="1"/>
    </row>
    <row r="45" spans="2:11" ht="15" thickTop="1" thickBot="1" x14ac:dyDescent="0.3">
      <c r="B45" s="142">
        <v>45250</v>
      </c>
      <c r="C45" s="142"/>
      <c r="D45" s="139"/>
      <c r="E45" s="139"/>
      <c r="F45" s="139"/>
      <c r="G45" s="139"/>
      <c r="H45" s="149"/>
      <c r="I45" s="2"/>
      <c r="J45" s="1"/>
      <c r="K45" s="1"/>
    </row>
    <row r="46" spans="2:11" ht="15" thickTop="1" thickBot="1" x14ac:dyDescent="0.3">
      <c r="B46" s="142">
        <v>45251</v>
      </c>
      <c r="C46" s="142"/>
      <c r="D46" s="139"/>
      <c r="E46" s="139"/>
      <c r="F46" s="139"/>
      <c r="G46" s="139"/>
      <c r="H46" s="149"/>
      <c r="I46" s="2"/>
      <c r="J46" s="1"/>
      <c r="K46" s="1"/>
    </row>
    <row r="47" spans="2:11" ht="15" thickTop="1" thickBot="1" x14ac:dyDescent="0.3">
      <c r="B47" s="142">
        <v>45252</v>
      </c>
      <c r="C47" s="142"/>
      <c r="D47" s="139"/>
      <c r="E47" s="139"/>
      <c r="F47" s="139"/>
      <c r="G47" s="139"/>
      <c r="H47" s="149"/>
      <c r="I47" s="2"/>
      <c r="J47" s="1"/>
      <c r="K47" s="1"/>
    </row>
    <row r="48" spans="2:11" ht="15" thickTop="1" thickBot="1" x14ac:dyDescent="0.3">
      <c r="B48" s="142">
        <v>45253</v>
      </c>
      <c r="C48" s="142"/>
      <c r="D48" s="139"/>
      <c r="E48" s="139"/>
      <c r="F48" s="139"/>
      <c r="G48" s="139"/>
      <c r="H48" s="149"/>
      <c r="I48" s="2"/>
      <c r="J48" s="1"/>
      <c r="K48" s="1"/>
    </row>
    <row r="49" spans="2:11" ht="15" thickTop="1" thickBot="1" x14ac:dyDescent="0.3">
      <c r="B49" s="142">
        <v>45254</v>
      </c>
      <c r="C49" s="142"/>
      <c r="D49" s="139"/>
      <c r="E49" s="139"/>
      <c r="F49" s="139"/>
      <c r="G49" s="139"/>
      <c r="H49" s="149"/>
      <c r="I49" s="2"/>
      <c r="J49" s="1"/>
      <c r="K49" s="1"/>
    </row>
    <row r="50" spans="2:11" ht="15" thickTop="1" thickBot="1" x14ac:dyDescent="0.3">
      <c r="B50" s="142">
        <v>45255</v>
      </c>
      <c r="C50" s="142"/>
      <c r="D50" s="139"/>
      <c r="E50" s="139"/>
      <c r="F50" s="139"/>
      <c r="G50" s="139"/>
      <c r="H50" s="149"/>
      <c r="I50" s="2"/>
      <c r="J50" s="1"/>
      <c r="K50" s="1"/>
    </row>
    <row r="51" spans="2:11" ht="15" thickTop="1" thickBot="1" x14ac:dyDescent="0.3">
      <c r="B51" s="142">
        <v>45256</v>
      </c>
      <c r="C51" s="142"/>
      <c r="D51" s="139"/>
      <c r="E51" s="139"/>
      <c r="F51" s="139"/>
      <c r="G51" s="139"/>
      <c r="H51" s="149"/>
      <c r="I51" s="2"/>
      <c r="J51" s="1"/>
      <c r="K51" s="1"/>
    </row>
    <row r="52" spans="2:11" ht="15" thickTop="1" thickBot="1" x14ac:dyDescent="0.3">
      <c r="B52" s="142">
        <v>45257</v>
      </c>
      <c r="C52" s="142"/>
      <c r="D52" s="139"/>
      <c r="E52" s="139"/>
      <c r="F52" s="139"/>
      <c r="G52" s="139"/>
      <c r="H52" s="149"/>
      <c r="I52" s="2"/>
      <c r="J52" s="1"/>
      <c r="K52" s="1"/>
    </row>
    <row r="53" spans="2:11" ht="15" thickTop="1" thickBot="1" x14ac:dyDescent="0.3">
      <c r="B53" s="142">
        <v>45258</v>
      </c>
      <c r="C53" s="142"/>
      <c r="D53" s="139"/>
      <c r="E53" s="139"/>
      <c r="F53" s="139"/>
      <c r="G53" s="139"/>
      <c r="H53" s="149"/>
      <c r="I53" s="2"/>
      <c r="J53" s="1"/>
      <c r="K53" s="1"/>
    </row>
    <row r="54" spans="2:11" ht="15" thickTop="1" thickBot="1" x14ac:dyDescent="0.3">
      <c r="B54" s="142">
        <v>45259</v>
      </c>
      <c r="C54" s="142"/>
      <c r="D54" s="139"/>
      <c r="E54" s="139"/>
      <c r="F54" s="139"/>
      <c r="G54" s="139"/>
      <c r="H54" s="149"/>
      <c r="I54" s="2"/>
      <c r="J54" s="1"/>
      <c r="K54" s="1"/>
    </row>
    <row r="55" spans="2:11" ht="15" thickTop="1" thickBot="1" x14ac:dyDescent="0.3">
      <c r="B55" s="142">
        <v>45260</v>
      </c>
      <c r="C55" s="142"/>
      <c r="D55" s="139"/>
      <c r="E55" s="139"/>
      <c r="F55" s="139"/>
      <c r="G55" s="139"/>
      <c r="H55" s="149"/>
      <c r="I55" s="2"/>
      <c r="J55" s="1"/>
      <c r="K55" s="1"/>
    </row>
    <row r="56" spans="2:11" ht="15" thickTop="1" thickBot="1" x14ac:dyDescent="0.3">
      <c r="B56" s="142">
        <v>45261</v>
      </c>
      <c r="C56" s="142"/>
      <c r="D56" s="139"/>
      <c r="E56" s="139"/>
      <c r="F56" s="139"/>
      <c r="G56" s="139"/>
      <c r="H56" s="149"/>
      <c r="I56" s="2"/>
      <c r="J56" s="1"/>
      <c r="K56" s="1"/>
    </row>
    <row r="57" spans="2:11" ht="15" thickTop="1" thickBot="1" x14ac:dyDescent="0.3">
      <c r="B57" s="142">
        <v>45262</v>
      </c>
      <c r="C57" s="142"/>
      <c r="D57" s="139"/>
      <c r="E57" s="139"/>
      <c r="F57" s="139"/>
      <c r="G57" s="139"/>
      <c r="H57" s="149"/>
      <c r="I57" s="2"/>
      <c r="J57" s="1"/>
      <c r="K57" s="1"/>
    </row>
    <row r="58" spans="2:11" ht="15" thickTop="1" thickBot="1" x14ac:dyDescent="0.3">
      <c r="B58" s="142">
        <v>45263</v>
      </c>
      <c r="C58" s="142"/>
      <c r="D58" s="139"/>
      <c r="E58" s="139"/>
      <c r="F58" s="139"/>
      <c r="G58" s="139"/>
      <c r="H58" s="149"/>
      <c r="I58" s="2"/>
      <c r="J58" s="1"/>
      <c r="K58" s="1"/>
    </row>
    <row r="59" spans="2:11" ht="15" thickTop="1" thickBot="1" x14ac:dyDescent="0.3">
      <c r="B59" s="142">
        <v>45264</v>
      </c>
      <c r="C59" s="142"/>
      <c r="D59" s="139"/>
      <c r="E59" s="139"/>
      <c r="F59" s="139"/>
      <c r="G59" s="139"/>
      <c r="H59" s="149"/>
      <c r="I59" s="2"/>
      <c r="J59" s="1"/>
      <c r="K59" s="1"/>
    </row>
    <row r="60" spans="2:11" ht="15" thickTop="1" thickBot="1" x14ac:dyDescent="0.3">
      <c r="B60" s="142">
        <v>45265</v>
      </c>
      <c r="C60" s="142"/>
      <c r="D60" s="139"/>
      <c r="E60" s="139"/>
      <c r="F60" s="139"/>
      <c r="G60" s="139"/>
      <c r="H60" s="149"/>
      <c r="I60" s="2"/>
      <c r="J60" s="1"/>
      <c r="K60" s="1"/>
    </row>
    <row r="61" spans="2:11" ht="15" thickTop="1" thickBot="1" x14ac:dyDescent="0.3">
      <c r="B61" s="142">
        <v>45266</v>
      </c>
      <c r="C61" s="142"/>
      <c r="D61" s="139"/>
      <c r="E61" s="139"/>
      <c r="F61" s="139"/>
      <c r="G61" s="139"/>
      <c r="H61" s="149"/>
      <c r="I61" s="2"/>
      <c r="J61" s="1"/>
      <c r="K61" s="1"/>
    </row>
    <row r="62" spans="2:11" ht="15" thickTop="1" thickBot="1" x14ac:dyDescent="0.3">
      <c r="B62" s="142">
        <v>45267</v>
      </c>
      <c r="C62" s="142"/>
      <c r="D62" s="139"/>
      <c r="E62" s="139"/>
      <c r="F62" s="139"/>
      <c r="G62" s="139"/>
      <c r="H62" s="149"/>
      <c r="I62" s="2"/>
      <c r="J62" s="1"/>
      <c r="K62" s="1"/>
    </row>
    <row r="63" spans="2:11" ht="15" thickTop="1" thickBot="1" x14ac:dyDescent="0.3">
      <c r="B63" s="142">
        <v>45268</v>
      </c>
      <c r="C63" s="142"/>
      <c r="D63" s="139"/>
      <c r="E63" s="139"/>
      <c r="F63" s="139"/>
      <c r="G63" s="139"/>
      <c r="H63" s="149"/>
      <c r="I63" s="2"/>
      <c r="J63" s="1"/>
      <c r="K63" s="1"/>
    </row>
    <row r="64" spans="2:11" ht="15" thickTop="1" thickBot="1" x14ac:dyDescent="0.3">
      <c r="B64" s="142">
        <v>45269</v>
      </c>
      <c r="C64" s="142"/>
      <c r="D64" s="139"/>
      <c r="E64" s="139"/>
      <c r="F64" s="139"/>
      <c r="G64" s="139"/>
      <c r="H64" s="149"/>
      <c r="I64" s="2"/>
      <c r="J64" s="1"/>
      <c r="K64" s="1"/>
    </row>
    <row r="65" spans="2:11" ht="15" thickTop="1" thickBot="1" x14ac:dyDescent="0.3">
      <c r="B65" s="142">
        <v>45270</v>
      </c>
      <c r="C65" s="142"/>
      <c r="D65" s="139"/>
      <c r="E65" s="139"/>
      <c r="F65" s="139"/>
      <c r="G65" s="139"/>
      <c r="H65" s="149"/>
      <c r="I65" s="2"/>
      <c r="J65" s="1"/>
      <c r="K65" s="1"/>
    </row>
    <row r="66" spans="2:11" ht="15" thickTop="1" thickBot="1" x14ac:dyDescent="0.3">
      <c r="B66" s="142">
        <v>45271</v>
      </c>
      <c r="C66" s="142"/>
      <c r="D66" s="139"/>
      <c r="E66" s="139"/>
      <c r="F66" s="139"/>
      <c r="G66" s="139"/>
      <c r="H66" s="149"/>
      <c r="I66" s="2"/>
      <c r="J66" s="1"/>
      <c r="K66" s="1"/>
    </row>
    <row r="67" spans="2:11" ht="15" thickTop="1" thickBot="1" x14ac:dyDescent="0.3">
      <c r="B67" s="142">
        <v>45272</v>
      </c>
      <c r="C67" s="142"/>
      <c r="D67" s="139"/>
      <c r="E67" s="139"/>
      <c r="F67" s="139"/>
      <c r="G67" s="139"/>
      <c r="H67" s="149"/>
      <c r="I67" s="2"/>
      <c r="J67" s="1"/>
      <c r="K67" s="1"/>
    </row>
    <row r="68" spans="2:11" ht="15" thickTop="1" thickBot="1" x14ac:dyDescent="0.3">
      <c r="B68" s="142">
        <v>45273</v>
      </c>
      <c r="C68" s="142"/>
      <c r="D68" s="139"/>
      <c r="E68" s="139"/>
      <c r="F68" s="139"/>
      <c r="G68" s="139"/>
      <c r="H68" s="149"/>
      <c r="I68" s="2"/>
      <c r="J68" s="1"/>
      <c r="K68" s="1"/>
    </row>
    <row r="69" spans="2:11" ht="15" thickTop="1" thickBot="1" x14ac:dyDescent="0.3">
      <c r="B69" s="142">
        <v>45274</v>
      </c>
      <c r="C69" s="142"/>
      <c r="D69" s="139"/>
      <c r="E69" s="139"/>
      <c r="F69" s="139"/>
      <c r="G69" s="139"/>
      <c r="H69" s="149"/>
      <c r="I69" s="2"/>
      <c r="J69" s="1"/>
      <c r="K69" s="1"/>
    </row>
    <row r="70" spans="2:11" ht="15" thickTop="1" thickBot="1" x14ac:dyDescent="0.3">
      <c r="B70" s="142">
        <v>45275</v>
      </c>
      <c r="C70" s="142"/>
      <c r="D70" s="139"/>
      <c r="E70" s="139"/>
      <c r="F70" s="139"/>
      <c r="G70" s="139"/>
      <c r="H70" s="149"/>
      <c r="I70" s="2"/>
      <c r="J70" s="1"/>
      <c r="K70" s="1"/>
    </row>
    <row r="71" spans="2:11" ht="15" thickTop="1" thickBot="1" x14ac:dyDescent="0.3">
      <c r="B71" s="142">
        <v>45276</v>
      </c>
      <c r="C71" s="142"/>
      <c r="D71" s="139"/>
      <c r="E71" s="139"/>
      <c r="F71" s="139"/>
      <c r="G71" s="139"/>
      <c r="H71" s="149"/>
      <c r="I71" s="2"/>
      <c r="J71" s="1"/>
      <c r="K71" s="1"/>
    </row>
    <row r="72" spans="2:11" ht="15" thickTop="1" thickBot="1" x14ac:dyDescent="0.3">
      <c r="B72" s="142">
        <v>45277</v>
      </c>
      <c r="C72" s="142"/>
      <c r="D72" s="139"/>
      <c r="E72" s="139"/>
      <c r="F72" s="139"/>
      <c r="G72" s="139"/>
      <c r="H72" s="149"/>
      <c r="I72" s="2"/>
      <c r="J72" s="1"/>
      <c r="K72" s="1"/>
    </row>
    <row r="73" spans="2:11" ht="15" thickTop="1" thickBot="1" x14ac:dyDescent="0.3">
      <c r="B73" s="142">
        <v>45278</v>
      </c>
      <c r="C73" s="142"/>
      <c r="D73" s="139"/>
      <c r="E73" s="139"/>
      <c r="F73" s="139"/>
      <c r="G73" s="139"/>
      <c r="H73" s="149"/>
      <c r="I73" s="2"/>
      <c r="J73" s="1"/>
      <c r="K73" s="1"/>
    </row>
    <row r="74" spans="2:11" ht="15" thickTop="1" thickBot="1" x14ac:dyDescent="0.3">
      <c r="B74" s="142">
        <v>45279</v>
      </c>
      <c r="C74" s="142"/>
      <c r="D74" s="139"/>
      <c r="E74" s="139"/>
      <c r="F74" s="139"/>
      <c r="G74" s="139"/>
      <c r="H74" s="149"/>
      <c r="I74" s="2"/>
      <c r="J74" s="1"/>
      <c r="K74" s="1"/>
    </row>
    <row r="75" spans="2:11" ht="15" thickTop="1" thickBot="1" x14ac:dyDescent="0.3">
      <c r="B75" s="142">
        <v>45280</v>
      </c>
      <c r="C75" s="142"/>
      <c r="D75" s="139"/>
      <c r="E75" s="139"/>
      <c r="F75" s="139"/>
      <c r="G75" s="139"/>
      <c r="H75" s="149"/>
      <c r="I75" s="2"/>
      <c r="J75" s="1"/>
      <c r="K75" s="1"/>
    </row>
    <row r="76" spans="2:11" ht="15" thickTop="1" thickBot="1" x14ac:dyDescent="0.3">
      <c r="B76" s="142">
        <v>45281</v>
      </c>
      <c r="C76" s="142"/>
      <c r="D76" s="139"/>
      <c r="E76" s="139"/>
      <c r="F76" s="139"/>
      <c r="G76" s="139"/>
      <c r="H76" s="149"/>
      <c r="I76" s="2"/>
      <c r="J76" s="1"/>
      <c r="K76" s="1"/>
    </row>
    <row r="77" spans="2:11" ht="15" thickTop="1" thickBot="1" x14ac:dyDescent="0.3">
      <c r="B77" s="142">
        <v>45282</v>
      </c>
      <c r="C77" s="142"/>
      <c r="D77" s="139"/>
      <c r="E77" s="139"/>
      <c r="F77" s="139"/>
      <c r="G77" s="139"/>
      <c r="H77" s="149"/>
      <c r="I77" s="2"/>
      <c r="J77" s="1"/>
      <c r="K77" s="1"/>
    </row>
    <row r="78" spans="2:11" ht="15" thickTop="1" thickBot="1" x14ac:dyDescent="0.3">
      <c r="B78" s="142">
        <v>45283</v>
      </c>
      <c r="C78" s="142"/>
      <c r="D78" s="139"/>
      <c r="E78" s="139"/>
      <c r="F78" s="139"/>
      <c r="G78" s="139"/>
      <c r="H78" s="149"/>
      <c r="I78" s="2"/>
      <c r="J78" s="1"/>
      <c r="K78" s="1"/>
    </row>
    <row r="79" spans="2:11" ht="15" thickTop="1" thickBot="1" x14ac:dyDescent="0.3">
      <c r="B79" s="142">
        <v>45284</v>
      </c>
      <c r="C79" s="142"/>
      <c r="D79" s="139"/>
      <c r="E79" s="139"/>
      <c r="F79" s="139"/>
      <c r="G79" s="139"/>
      <c r="H79" s="149"/>
      <c r="I79" s="2"/>
      <c r="J79" s="1"/>
      <c r="K79" s="1"/>
    </row>
    <row r="80" spans="2:11" ht="15" thickTop="1" thickBot="1" x14ac:dyDescent="0.3">
      <c r="B80" s="142">
        <v>45285</v>
      </c>
      <c r="C80" s="142"/>
      <c r="D80" s="139"/>
      <c r="E80" s="139"/>
      <c r="F80" s="139"/>
      <c r="G80" s="139"/>
      <c r="H80" s="149"/>
      <c r="I80" s="2"/>
      <c r="J80" s="1"/>
      <c r="K80" s="1"/>
    </row>
    <row r="81" spans="2:11" ht="15" thickTop="1" thickBot="1" x14ac:dyDescent="0.3">
      <c r="B81" s="142">
        <v>45286</v>
      </c>
      <c r="C81" s="142"/>
      <c r="D81" s="139"/>
      <c r="E81" s="139"/>
      <c r="F81" s="139"/>
      <c r="G81" s="139"/>
      <c r="H81" s="149"/>
      <c r="I81" s="2"/>
      <c r="J81" s="1"/>
      <c r="K81" s="1"/>
    </row>
    <row r="82" spans="2:11" ht="15" thickTop="1" thickBot="1" x14ac:dyDescent="0.3">
      <c r="B82" s="142">
        <v>45287</v>
      </c>
      <c r="C82" s="142"/>
      <c r="D82" s="139"/>
      <c r="E82" s="139"/>
      <c r="F82" s="139"/>
      <c r="G82" s="139"/>
      <c r="H82" s="149"/>
      <c r="I82" s="2"/>
      <c r="J82" s="1"/>
      <c r="K82" s="1"/>
    </row>
    <row r="83" spans="2:11" ht="15" thickTop="1" thickBot="1" x14ac:dyDescent="0.3">
      <c r="B83" s="142">
        <v>45288</v>
      </c>
      <c r="C83" s="142"/>
      <c r="D83" s="139"/>
      <c r="E83" s="139"/>
      <c r="F83" s="139"/>
      <c r="G83" s="139"/>
      <c r="H83" s="149"/>
      <c r="I83" s="2"/>
      <c r="J83" s="1"/>
      <c r="K83" s="1"/>
    </row>
    <row r="84" spans="2:11" ht="15" thickTop="1" thickBot="1" x14ac:dyDescent="0.3">
      <c r="B84" s="142">
        <v>45289</v>
      </c>
      <c r="C84" s="142"/>
      <c r="D84" s="139"/>
      <c r="E84" s="139"/>
      <c r="F84" s="139"/>
      <c r="G84" s="139"/>
      <c r="H84" s="149"/>
      <c r="I84" s="2"/>
      <c r="J84" s="1"/>
      <c r="K84" s="1"/>
    </row>
    <row r="85" spans="2:11" ht="15" thickTop="1" thickBot="1" x14ac:dyDescent="0.3">
      <c r="B85" s="142">
        <v>45290</v>
      </c>
      <c r="C85" s="142"/>
      <c r="D85" s="139"/>
      <c r="E85" s="139"/>
      <c r="F85" s="139"/>
      <c r="G85" s="139"/>
      <c r="H85" s="149"/>
      <c r="I85" s="2"/>
      <c r="J85" s="1"/>
      <c r="K85" s="1"/>
    </row>
    <row r="86" spans="2:11" ht="15" thickTop="1" thickBot="1" x14ac:dyDescent="0.3">
      <c r="B86" s="142">
        <v>45291</v>
      </c>
      <c r="C86" s="142"/>
      <c r="D86" s="139"/>
      <c r="E86" s="139"/>
      <c r="F86" s="139"/>
      <c r="G86" s="139"/>
      <c r="H86" s="149"/>
      <c r="I86" s="2"/>
      <c r="J86" s="1"/>
      <c r="K86" s="1"/>
    </row>
    <row r="87" spans="2:11" ht="15" thickTop="1" thickBot="1" x14ac:dyDescent="0.3">
      <c r="B87" s="142">
        <v>45292</v>
      </c>
      <c r="C87" s="142"/>
      <c r="D87" s="139"/>
      <c r="E87" s="139"/>
      <c r="F87" s="139"/>
      <c r="G87" s="139"/>
      <c r="H87" s="149"/>
      <c r="I87" s="2"/>
      <c r="J87" s="1"/>
      <c r="K87" s="1"/>
    </row>
    <row r="88" spans="2:11" ht="15" thickTop="1" thickBot="1" x14ac:dyDescent="0.3">
      <c r="B88" s="142">
        <v>45293</v>
      </c>
      <c r="C88" s="142"/>
      <c r="D88" s="139"/>
      <c r="E88" s="139"/>
      <c r="F88" s="139"/>
      <c r="G88" s="139"/>
      <c r="H88" s="149"/>
      <c r="I88" s="2"/>
      <c r="J88" s="1"/>
      <c r="K88" s="1"/>
    </row>
    <row r="89" spans="2:11" ht="15" thickTop="1" thickBot="1" x14ac:dyDescent="0.3">
      <c r="B89" s="142">
        <v>45294</v>
      </c>
      <c r="C89" s="142"/>
      <c r="D89" s="139"/>
      <c r="E89" s="139"/>
      <c r="F89" s="139"/>
      <c r="G89" s="139"/>
      <c r="H89" s="149"/>
      <c r="I89" s="2"/>
      <c r="J89" s="1"/>
      <c r="K89" s="1"/>
    </row>
    <row r="90" spans="2:11" ht="15" thickTop="1" thickBot="1" x14ac:dyDescent="0.3">
      <c r="B90" s="142">
        <v>45295</v>
      </c>
      <c r="C90" s="142"/>
      <c r="D90" s="139"/>
      <c r="E90" s="139"/>
      <c r="F90" s="139"/>
      <c r="G90" s="139"/>
      <c r="H90" s="149"/>
      <c r="I90" s="2"/>
      <c r="J90" s="1"/>
      <c r="K90" s="1"/>
    </row>
    <row r="91" spans="2:11" ht="15" thickTop="1" thickBot="1" x14ac:dyDescent="0.3">
      <c r="B91" s="142">
        <v>45296</v>
      </c>
      <c r="C91" s="142"/>
      <c r="D91" s="139"/>
      <c r="E91" s="139"/>
      <c r="F91" s="139"/>
      <c r="G91" s="139"/>
      <c r="H91" s="149"/>
      <c r="I91" s="2"/>
      <c r="J91" s="1"/>
      <c r="K91" s="1"/>
    </row>
    <row r="92" spans="2:11" ht="15" thickTop="1" thickBot="1" x14ac:dyDescent="0.3">
      <c r="B92" s="142">
        <v>45297</v>
      </c>
      <c r="C92" s="142"/>
      <c r="D92" s="139"/>
      <c r="E92" s="139"/>
      <c r="F92" s="139"/>
      <c r="G92" s="139"/>
      <c r="H92" s="149"/>
      <c r="I92" s="2"/>
      <c r="J92" s="1"/>
      <c r="K92" s="1"/>
    </row>
    <row r="93" spans="2:11" ht="15" thickTop="1" thickBot="1" x14ac:dyDescent="0.3">
      <c r="B93" s="142">
        <v>45298</v>
      </c>
      <c r="C93" s="142"/>
      <c r="D93" s="139"/>
      <c r="E93" s="139"/>
      <c r="F93" s="139"/>
      <c r="G93" s="139"/>
      <c r="H93" s="149"/>
      <c r="I93" s="2"/>
      <c r="J93" s="1"/>
      <c r="K93" s="1"/>
    </row>
    <row r="94" spans="2:11" ht="15" thickTop="1" thickBot="1" x14ac:dyDescent="0.3">
      <c r="B94" s="142">
        <v>45299</v>
      </c>
      <c r="C94" s="142"/>
      <c r="D94" s="139"/>
      <c r="E94" s="139"/>
      <c r="F94" s="139"/>
      <c r="G94" s="139"/>
      <c r="H94" s="149"/>
      <c r="I94" s="2"/>
      <c r="J94" s="1"/>
      <c r="K94" s="1"/>
    </row>
    <row r="95" spans="2:11" ht="15" thickTop="1" thickBot="1" x14ac:dyDescent="0.3">
      <c r="B95" s="142">
        <v>45300</v>
      </c>
      <c r="C95" s="142"/>
      <c r="D95" s="139"/>
      <c r="E95" s="139"/>
      <c r="F95" s="139"/>
      <c r="G95" s="139"/>
      <c r="H95" s="149"/>
      <c r="I95" s="2"/>
      <c r="J95" s="1"/>
      <c r="K95" s="1"/>
    </row>
    <row r="96" spans="2:11" ht="15" thickTop="1" thickBot="1" x14ac:dyDescent="0.3">
      <c r="B96" s="142">
        <v>45301</v>
      </c>
      <c r="C96" s="142"/>
      <c r="D96" s="139"/>
      <c r="E96" s="139"/>
      <c r="F96" s="139"/>
      <c r="G96" s="139"/>
      <c r="H96" s="149"/>
      <c r="I96" s="2"/>
      <c r="J96" s="1"/>
      <c r="K96" s="1"/>
    </row>
    <row r="97" spans="2:11" ht="15" thickTop="1" thickBot="1" x14ac:dyDescent="0.3">
      <c r="B97" s="142">
        <v>45302</v>
      </c>
      <c r="C97" s="142"/>
      <c r="D97" s="139"/>
      <c r="E97" s="139"/>
      <c r="F97" s="139"/>
      <c r="G97" s="139"/>
      <c r="H97" s="149"/>
      <c r="I97" s="2"/>
      <c r="J97" s="1"/>
      <c r="K97" s="1"/>
    </row>
    <row r="98" spans="2:11" ht="15" thickTop="1" thickBot="1" x14ac:dyDescent="0.3">
      <c r="B98" s="142">
        <v>45303</v>
      </c>
      <c r="C98" s="142"/>
      <c r="D98" s="139"/>
      <c r="E98" s="139"/>
      <c r="F98" s="139"/>
      <c r="G98" s="139"/>
      <c r="H98" s="149"/>
      <c r="I98" s="2"/>
      <c r="J98" s="1"/>
      <c r="K98" s="1"/>
    </row>
    <row r="99" spans="2:11" ht="15" thickTop="1" thickBot="1" x14ac:dyDescent="0.3">
      <c r="B99" s="142">
        <v>45304</v>
      </c>
      <c r="C99" s="142"/>
      <c r="D99" s="139"/>
      <c r="E99" s="139"/>
      <c r="F99" s="139"/>
      <c r="G99" s="139"/>
      <c r="H99" s="149"/>
      <c r="I99" s="2"/>
      <c r="J99" s="1"/>
      <c r="K99" s="1"/>
    </row>
    <row r="100" spans="2:11" ht="15" thickTop="1" thickBot="1" x14ac:dyDescent="0.3">
      <c r="B100" s="142">
        <v>45305</v>
      </c>
      <c r="C100" s="142"/>
      <c r="D100" s="139"/>
      <c r="E100" s="139"/>
      <c r="F100" s="139"/>
      <c r="G100" s="139"/>
      <c r="H100" s="149"/>
      <c r="I100" s="2"/>
      <c r="J100" s="1"/>
      <c r="K100" s="1"/>
    </row>
    <row r="101" spans="2:11" ht="15" thickTop="1" thickBot="1" x14ac:dyDescent="0.3">
      <c r="B101" s="142">
        <v>45306</v>
      </c>
      <c r="C101" s="142"/>
      <c r="D101" s="139"/>
      <c r="E101" s="139"/>
      <c r="F101" s="139"/>
      <c r="G101" s="139"/>
      <c r="H101" s="149"/>
      <c r="I101" s="2"/>
      <c r="J101" s="1"/>
      <c r="K101" s="1"/>
    </row>
    <row r="102" spans="2:11" ht="15" thickTop="1" thickBot="1" x14ac:dyDescent="0.3">
      <c r="B102" s="142">
        <v>45307</v>
      </c>
      <c r="C102" s="142"/>
      <c r="D102" s="139"/>
      <c r="E102" s="139"/>
      <c r="F102" s="139"/>
      <c r="G102" s="139"/>
      <c r="H102" s="149"/>
      <c r="I102" s="2"/>
      <c r="J102" s="1"/>
      <c r="K102" s="1"/>
    </row>
    <row r="103" spans="2:11" ht="15" thickTop="1" thickBot="1" x14ac:dyDescent="0.3">
      <c r="B103" s="142">
        <v>45308</v>
      </c>
      <c r="C103" s="142"/>
      <c r="D103" s="139"/>
      <c r="E103" s="139"/>
      <c r="F103" s="139"/>
      <c r="G103" s="139"/>
      <c r="H103" s="149"/>
      <c r="I103" s="2"/>
      <c r="J103" s="1"/>
      <c r="K103" s="1"/>
    </row>
    <row r="104" spans="2:11" ht="15" thickTop="1" thickBot="1" x14ac:dyDescent="0.3">
      <c r="B104" s="142">
        <v>45309</v>
      </c>
      <c r="C104" s="142"/>
      <c r="D104" s="139"/>
      <c r="E104" s="139"/>
      <c r="F104" s="139"/>
      <c r="G104" s="139"/>
      <c r="H104" s="149"/>
      <c r="I104" s="2"/>
      <c r="J104" s="1"/>
      <c r="K104" s="1"/>
    </row>
    <row r="105" spans="2:11" ht="15" thickTop="1" thickBot="1" x14ac:dyDescent="0.3">
      <c r="B105" s="142">
        <v>45310</v>
      </c>
      <c r="C105" s="142"/>
      <c r="D105" s="139"/>
      <c r="E105" s="139"/>
      <c r="F105" s="139"/>
      <c r="G105" s="139"/>
      <c r="H105" s="149"/>
      <c r="I105" s="2"/>
      <c r="J105" s="1"/>
      <c r="K105" s="1"/>
    </row>
    <row r="106" spans="2:11" ht="15" thickTop="1" thickBot="1" x14ac:dyDescent="0.3">
      <c r="B106" s="142">
        <v>45311</v>
      </c>
      <c r="C106" s="142"/>
      <c r="D106" s="139"/>
      <c r="E106" s="139"/>
      <c r="F106" s="139"/>
      <c r="G106" s="139"/>
      <c r="H106" s="149"/>
      <c r="I106" s="2"/>
      <c r="J106" s="1"/>
      <c r="K106" s="1"/>
    </row>
    <row r="107" spans="2:11" ht="15" thickTop="1" thickBot="1" x14ac:dyDescent="0.3">
      <c r="B107" s="142">
        <v>45312</v>
      </c>
      <c r="C107" s="142"/>
      <c r="D107" s="139"/>
      <c r="E107" s="139"/>
      <c r="F107" s="139"/>
      <c r="G107" s="139"/>
      <c r="H107" s="149"/>
      <c r="I107" s="2"/>
      <c r="J107" s="1"/>
      <c r="K107" s="1"/>
    </row>
    <row r="108" spans="2:11" ht="15" thickTop="1" thickBot="1" x14ac:dyDescent="0.3">
      <c r="B108" s="142">
        <v>45313</v>
      </c>
      <c r="C108" s="142"/>
      <c r="D108" s="139"/>
      <c r="E108" s="139"/>
      <c r="F108" s="139"/>
      <c r="G108" s="139"/>
      <c r="H108" s="149"/>
      <c r="I108" s="2"/>
      <c r="J108" s="1"/>
      <c r="K108" s="1"/>
    </row>
    <row r="109" spans="2:11" ht="15" thickTop="1" thickBot="1" x14ac:dyDescent="0.3">
      <c r="B109" s="142">
        <v>45314</v>
      </c>
      <c r="C109" s="142"/>
      <c r="D109" s="139"/>
      <c r="E109" s="139"/>
      <c r="F109" s="139"/>
      <c r="G109" s="139"/>
      <c r="H109" s="149"/>
      <c r="I109" s="2"/>
      <c r="J109" s="1"/>
      <c r="K109" s="1"/>
    </row>
    <row r="110" spans="2:11" ht="15" thickTop="1" thickBot="1" x14ac:dyDescent="0.3">
      <c r="B110" s="142">
        <v>45315</v>
      </c>
      <c r="C110" s="142"/>
      <c r="D110" s="139"/>
      <c r="E110" s="139"/>
      <c r="F110" s="139"/>
      <c r="G110" s="139"/>
      <c r="H110" s="149"/>
      <c r="I110" s="2"/>
      <c r="J110" s="1"/>
      <c r="K110" s="1"/>
    </row>
    <row r="111" spans="2:11" ht="15" thickTop="1" thickBot="1" x14ac:dyDescent="0.3">
      <c r="B111" s="142">
        <v>45316</v>
      </c>
      <c r="C111" s="142"/>
      <c r="D111" s="139"/>
      <c r="E111" s="139"/>
      <c r="F111" s="139"/>
      <c r="G111" s="139"/>
      <c r="H111" s="149"/>
      <c r="I111" s="2"/>
      <c r="J111" s="1"/>
      <c r="K111" s="1"/>
    </row>
    <row r="112" spans="2:11" ht="15" thickTop="1" thickBot="1" x14ac:dyDescent="0.3">
      <c r="B112" s="142">
        <v>45317</v>
      </c>
      <c r="C112" s="142"/>
      <c r="D112" s="139"/>
      <c r="E112" s="139"/>
      <c r="F112" s="139"/>
      <c r="G112" s="139"/>
      <c r="H112" s="149"/>
      <c r="I112" s="2"/>
      <c r="J112" s="1"/>
      <c r="K112" s="1"/>
    </row>
    <row r="113" spans="2:11" ht="15" thickTop="1" thickBot="1" x14ac:dyDescent="0.3">
      <c r="B113" s="142">
        <v>45318</v>
      </c>
      <c r="C113" s="142"/>
      <c r="D113" s="139"/>
      <c r="E113" s="139"/>
      <c r="F113" s="139"/>
      <c r="G113" s="139"/>
      <c r="H113" s="149"/>
      <c r="J113" s="14"/>
    </row>
    <row r="114" spans="2:11" ht="15" thickTop="1" thickBot="1" x14ac:dyDescent="0.3">
      <c r="B114" s="142">
        <v>45319</v>
      </c>
      <c r="C114" s="142"/>
      <c r="D114" s="139"/>
      <c r="E114" s="139"/>
      <c r="F114" s="139"/>
      <c r="G114" s="139"/>
      <c r="H114" s="149"/>
      <c r="J114" s="14"/>
    </row>
    <row r="115" spans="2:11" ht="15" thickTop="1" thickBot="1" x14ac:dyDescent="0.3">
      <c r="B115" s="142">
        <v>45320</v>
      </c>
      <c r="C115" s="142"/>
      <c r="D115" s="139"/>
      <c r="E115" s="139"/>
      <c r="F115" s="139"/>
      <c r="G115" s="139"/>
      <c r="H115" s="149"/>
      <c r="J115" s="14"/>
    </row>
    <row r="116" spans="2:11" ht="15" thickTop="1" thickBot="1" x14ac:dyDescent="0.3">
      <c r="B116" s="142">
        <v>45321</v>
      </c>
      <c r="C116" s="142"/>
      <c r="D116" s="139"/>
      <c r="E116" s="139"/>
      <c r="F116" s="139"/>
      <c r="G116" s="139"/>
      <c r="H116" s="149"/>
      <c r="J116" s="14"/>
    </row>
    <row r="117" spans="2:11" ht="13.8" thickTop="1" x14ac:dyDescent="0.25">
      <c r="D117" s="1"/>
      <c r="E117" s="1"/>
      <c r="F117" s="1"/>
      <c r="G117" s="10"/>
      <c r="J117" s="14"/>
      <c r="K117" s="140"/>
    </row>
    <row r="118" spans="2:11" x14ac:dyDescent="0.25">
      <c r="D118" s="1"/>
      <c r="E118" s="1"/>
      <c r="F118" s="1"/>
    </row>
  </sheetData>
  <mergeCells count="4">
    <mergeCell ref="B1:G1"/>
    <mergeCell ref="I1:K1"/>
    <mergeCell ref="B4:H5"/>
    <mergeCell ref="A2:I2"/>
  </mergeCells>
  <conditionalFormatting sqref="H7:H116">
    <cfRule type="containsText" dxfId="12" priority="1" operator="containsText" text="לא הושלם">
      <formula>NOT(ISERROR(SEARCH("לא הושלם",H7)))</formula>
    </cfRule>
    <cfRule type="containsText" dxfId="11" priority="2" operator="containsText" text="הושלם">
      <formula>NOT(ISERROR(SEARCH("הושלם",H7)))</formula>
    </cfRule>
    <cfRule type="containsText" dxfId="10" priority="3" operator="containsText" text="לא הושלם">
      <formula>NOT(ISERROR(SEARCH("לא הושלם",H7)))</formula>
    </cfRule>
  </conditionalFormatting>
  <dataValidations count="1">
    <dataValidation showDropDown="1" showInputMessage="1" showErrorMessage="1" sqref="B4" xr:uid="{70A6542B-5ADD-41AA-A3FD-B561F611E70E}"/>
  </dataValidations>
  <hyperlinks>
    <hyperlink ref="A2" location="Dashboard!A1" display="חזרה לעץ מדדים" xr:uid="{AA105965-F50B-4AC2-9E76-7AC2E65DA9A3}"/>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53840D27-9316-4388-ADBF-FF0FD37C9A9F}">
            <xm:f>NOT(ISERROR(SEARCH(#REF!,H7)))</xm:f>
            <xm:f>#REF!</xm:f>
            <x14:dxf>
              <fill>
                <patternFill>
                  <bgColor rgb="FF00B050"/>
                </patternFill>
              </fill>
            </x14:dxf>
          </x14:cfRule>
          <x14:cfRule type="containsText" priority="5" operator="containsText" id="{CCF609ED-E8C6-4C67-9D03-E0DF2872E638}">
            <xm:f>NOT(ISERROR(SEARCH(#REF!,H7)))</xm:f>
            <xm:f>#REF!</xm:f>
            <x14:dxf>
              <fill>
                <patternFill>
                  <bgColor theme="9"/>
                </patternFill>
              </fill>
            </x14:dxf>
          </x14:cfRule>
          <xm:sqref>H7:H116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497B4B1B-75D7-48FD-899A-0F8B268A6ED5}">
          <x14:formula1>
            <xm:f>Dashboard!$A$7:$A$8</xm:f>
          </x14:formula1>
          <xm:sqref>H7:H116</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66A02-FD85-426A-A6AA-6C05AF784544}">
  <sheetPr codeName="Sheet50">
    <tabColor theme="8" tint="-0.249977111117893"/>
  </sheetPr>
  <dimension ref="A1:V118"/>
  <sheetViews>
    <sheetView showGridLines="0" rightToLeft="1" workbookViewId="0">
      <selection activeCell="B2" sqref="B2:F2"/>
    </sheetView>
  </sheetViews>
  <sheetFormatPr defaultColWidth="8.69921875" defaultRowHeight="13.2" x14ac:dyDescent="0.25"/>
  <cols>
    <col min="1" max="1" width="6.5" style="14" customWidth="1"/>
    <col min="2" max="3" width="16.5" style="1" customWidth="1"/>
    <col min="4" max="4" width="16.5" style="10" customWidth="1"/>
    <col min="5" max="5" width="16.5" style="40" customWidth="1"/>
    <col min="6" max="6" width="16.5" style="14" customWidth="1"/>
    <col min="7" max="7" width="6.09765625" style="1" customWidth="1"/>
    <col min="8" max="8" width="16" style="10" customWidth="1"/>
    <col min="9" max="9" width="15.09765625" style="2" customWidth="1"/>
    <col min="10" max="10" width="14" style="16" customWidth="1"/>
    <col min="11" max="11" width="15.3984375" style="15" customWidth="1"/>
    <col min="12" max="12" width="7.5" style="1" customWidth="1"/>
    <col min="13" max="13" width="7.59765625" style="1" customWidth="1"/>
    <col min="14" max="14" width="11" style="1" customWidth="1"/>
    <col min="15" max="15" width="9.898437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2" ht="17.25" customHeight="1" x14ac:dyDescent="0.4">
      <c r="F1" s="95"/>
      <c r="H1" s="37"/>
      <c r="O1" s="21"/>
      <c r="S1" s="2"/>
      <c r="U1" s="8"/>
    </row>
    <row r="2" spans="1:22" ht="19.5" customHeight="1" x14ac:dyDescent="0.4">
      <c r="B2" s="329" t="s">
        <v>1</v>
      </c>
      <c r="C2" s="329"/>
      <c r="D2" s="329"/>
      <c r="E2" s="329"/>
      <c r="F2" s="329"/>
      <c r="O2" s="22"/>
      <c r="P2" s="23"/>
      <c r="Q2" s="25"/>
      <c r="R2" s="35"/>
      <c r="T2" s="27"/>
      <c r="U2" s="27"/>
      <c r="V2" s="30"/>
    </row>
    <row r="3" spans="1:22" ht="15" customHeight="1" thickBot="1" x14ac:dyDescent="0.3">
      <c r="B3" s="14"/>
      <c r="D3" s="1"/>
      <c r="E3" s="10"/>
      <c r="F3" s="40"/>
      <c r="O3" s="22"/>
      <c r="P3" s="23"/>
      <c r="Q3" s="25"/>
      <c r="R3" s="35"/>
      <c r="S3" s="18"/>
      <c r="T3" s="27"/>
      <c r="U3" s="27"/>
      <c r="V3" s="13"/>
    </row>
    <row r="4" spans="1:22" ht="43.5" customHeight="1" x14ac:dyDescent="0.2">
      <c r="A4" s="42"/>
      <c r="B4" s="360" t="s">
        <v>131</v>
      </c>
      <c r="C4" s="361"/>
      <c r="D4" s="361"/>
      <c r="E4" s="361"/>
      <c r="F4" s="362"/>
      <c r="H4" s="217"/>
      <c r="I4" s="218"/>
      <c r="J4" s="1"/>
      <c r="K4" s="1"/>
    </row>
    <row r="5" spans="1:22" ht="21.75" customHeight="1" thickBot="1" x14ac:dyDescent="0.25">
      <c r="A5" s="1"/>
      <c r="B5" s="363"/>
      <c r="C5" s="364"/>
      <c r="D5" s="364"/>
      <c r="E5" s="364"/>
      <c r="F5" s="365"/>
      <c r="H5" s="219"/>
      <c r="I5" s="218"/>
      <c r="J5" s="1"/>
      <c r="K5" s="1"/>
    </row>
    <row r="6" spans="1:22" ht="21.75" customHeight="1" thickBot="1" x14ac:dyDescent="0.3">
      <c r="D6" s="1"/>
      <c r="E6" s="10"/>
      <c r="F6" s="2"/>
      <c r="G6" s="16"/>
      <c r="H6" s="15"/>
      <c r="I6" s="1"/>
      <c r="J6" s="1"/>
      <c r="K6" s="1"/>
    </row>
    <row r="7" spans="1:22" ht="37.799999999999997" customHeight="1" thickTop="1" thickBot="1" x14ac:dyDescent="0.25">
      <c r="B7" s="138" t="s">
        <v>140</v>
      </c>
      <c r="C7" s="127" t="s">
        <v>148</v>
      </c>
      <c r="D7" s="127" t="s">
        <v>227</v>
      </c>
      <c r="E7" s="127" t="s">
        <v>228</v>
      </c>
      <c r="F7" s="129" t="s">
        <v>141</v>
      </c>
      <c r="H7" s="161" t="s">
        <v>206</v>
      </c>
      <c r="I7" s="159" t="s">
        <v>207</v>
      </c>
      <c r="J7" s="222" t="s">
        <v>247</v>
      </c>
      <c r="K7" s="1"/>
    </row>
    <row r="8" spans="1:22" ht="24" customHeight="1" thickTop="1" thickBot="1" x14ac:dyDescent="0.25">
      <c r="B8" s="142">
        <v>45214</v>
      </c>
      <c r="C8" s="139"/>
      <c r="D8" s="139"/>
      <c r="E8" s="139"/>
      <c r="F8" s="148" t="s">
        <v>204</v>
      </c>
      <c r="H8" s="162">
        <f>COUNTIF(F8:F116,"לא הושלם")</f>
        <v>5</v>
      </c>
      <c r="I8" s="160">
        <f>COUNTIF(F8:F116,"הושלם")</f>
        <v>7</v>
      </c>
      <c r="J8" s="221">
        <f>H8+I8</f>
        <v>12</v>
      </c>
      <c r="K8" s="1"/>
    </row>
    <row r="9" spans="1:22" ht="15" thickTop="1" thickBot="1" x14ac:dyDescent="0.3">
      <c r="B9" s="142">
        <v>45215</v>
      </c>
      <c r="C9" s="139"/>
      <c r="D9" s="139"/>
      <c r="E9" s="139"/>
      <c r="F9" s="148" t="s">
        <v>205</v>
      </c>
      <c r="H9" s="15"/>
      <c r="I9" s="1"/>
      <c r="J9" s="1"/>
      <c r="K9" s="1"/>
    </row>
    <row r="10" spans="1:22" ht="15" thickTop="1" thickBot="1" x14ac:dyDescent="0.25">
      <c r="B10" s="142">
        <v>45215</v>
      </c>
      <c r="C10" s="139"/>
      <c r="D10" s="139"/>
      <c r="E10" s="139"/>
      <c r="F10" s="148" t="s">
        <v>205</v>
      </c>
      <c r="H10" s="168" t="s">
        <v>146</v>
      </c>
      <c r="I10" s="180">
        <f>I8/SUM(H8:I8)</f>
        <v>0.58333333333333337</v>
      </c>
      <c r="J10" s="1"/>
      <c r="K10" s="1"/>
    </row>
    <row r="11" spans="1:22" ht="15" thickTop="1" thickBot="1" x14ac:dyDescent="0.3">
      <c r="B11" s="142">
        <v>45216</v>
      </c>
      <c r="C11" s="139"/>
      <c r="D11" s="139"/>
      <c r="E11" s="139"/>
      <c r="F11" s="148" t="s">
        <v>205</v>
      </c>
      <c r="H11" s="1"/>
      <c r="I11" s="1"/>
      <c r="J11" s="1"/>
    </row>
    <row r="12" spans="1:22" ht="15" thickTop="1" thickBot="1" x14ac:dyDescent="0.3">
      <c r="B12" s="142">
        <v>45217</v>
      </c>
      <c r="C12" s="139"/>
      <c r="D12" s="139"/>
      <c r="E12" s="139"/>
      <c r="F12" s="148" t="s">
        <v>205</v>
      </c>
      <c r="H12" s="153"/>
      <c r="I12" s="153"/>
      <c r="J12" s="208"/>
    </row>
    <row r="13" spans="1:22" ht="15" thickTop="1" thickBot="1" x14ac:dyDescent="0.3">
      <c r="B13" s="142">
        <v>45218</v>
      </c>
      <c r="C13" s="139"/>
      <c r="D13" s="139"/>
      <c r="E13" s="139"/>
      <c r="F13" s="148" t="s">
        <v>205</v>
      </c>
      <c r="I13" s="153"/>
      <c r="J13" s="208"/>
    </row>
    <row r="14" spans="1:22" ht="15" thickTop="1" thickBot="1" x14ac:dyDescent="0.3">
      <c r="B14" s="142">
        <v>45219</v>
      </c>
      <c r="C14" s="139"/>
      <c r="D14" s="139"/>
      <c r="E14" s="139"/>
      <c r="F14" s="148" t="s">
        <v>205</v>
      </c>
      <c r="H14" s="153"/>
      <c r="I14" s="153"/>
      <c r="J14" s="208"/>
    </row>
    <row r="15" spans="1:22" ht="15" thickTop="1" thickBot="1" x14ac:dyDescent="0.3">
      <c r="B15" s="142">
        <v>45220</v>
      </c>
      <c r="C15" s="139"/>
      <c r="D15" s="139"/>
      <c r="E15" s="139"/>
      <c r="F15" s="149" t="s">
        <v>205</v>
      </c>
      <c r="I15" s="153"/>
      <c r="J15" s="208"/>
    </row>
    <row r="16" spans="1:22" ht="15" thickTop="1" thickBot="1" x14ac:dyDescent="0.3">
      <c r="B16" s="142">
        <v>45221</v>
      </c>
      <c r="C16" s="139"/>
      <c r="D16" s="139"/>
      <c r="E16" s="139"/>
      <c r="F16" s="149" t="s">
        <v>204</v>
      </c>
      <c r="G16" s="2"/>
      <c r="H16" s="1"/>
      <c r="I16" s="1"/>
    </row>
    <row r="17" spans="2:9" ht="15" thickTop="1" thickBot="1" x14ac:dyDescent="0.3">
      <c r="B17" s="142">
        <v>45222</v>
      </c>
      <c r="C17" s="139"/>
      <c r="D17" s="139"/>
      <c r="E17" s="139"/>
      <c r="F17" s="149" t="s">
        <v>204</v>
      </c>
      <c r="G17" s="2"/>
      <c r="H17" s="1"/>
      <c r="I17" s="1"/>
    </row>
    <row r="18" spans="2:9" ht="15" thickTop="1" thickBot="1" x14ac:dyDescent="0.3">
      <c r="B18" s="142">
        <v>45223</v>
      </c>
      <c r="C18" s="139"/>
      <c r="D18" s="139"/>
      <c r="E18" s="139"/>
      <c r="F18" s="149" t="s">
        <v>204</v>
      </c>
      <c r="G18" s="2"/>
      <c r="H18" s="1"/>
      <c r="I18" s="1"/>
    </row>
    <row r="19" spans="2:9" ht="15" thickTop="1" thickBot="1" x14ac:dyDescent="0.3">
      <c r="B19" s="142">
        <v>45224</v>
      </c>
      <c r="C19" s="139"/>
      <c r="D19" s="139"/>
      <c r="E19" s="139"/>
      <c r="F19" s="149" t="s">
        <v>204</v>
      </c>
      <c r="G19" s="2"/>
      <c r="H19" s="1"/>
      <c r="I19" s="1"/>
    </row>
    <row r="20" spans="2:9" ht="15" thickTop="1" thickBot="1" x14ac:dyDescent="0.3">
      <c r="B20" s="142">
        <v>45225</v>
      </c>
      <c r="C20" s="139"/>
      <c r="D20" s="139"/>
      <c r="E20" s="139"/>
      <c r="F20" s="149"/>
      <c r="G20" s="2"/>
      <c r="H20" s="1"/>
      <c r="I20" s="1"/>
    </row>
    <row r="21" spans="2:9" ht="15" thickTop="1" thickBot="1" x14ac:dyDescent="0.3">
      <c r="B21" s="142">
        <v>45226</v>
      </c>
      <c r="C21" s="139"/>
      <c r="D21" s="139"/>
      <c r="E21" s="139"/>
      <c r="F21" s="149"/>
      <c r="G21" s="2"/>
      <c r="H21" s="1"/>
      <c r="I21" s="1"/>
    </row>
    <row r="22" spans="2:9" ht="15" thickTop="1" thickBot="1" x14ac:dyDescent="0.3">
      <c r="B22" s="142">
        <v>45227</v>
      </c>
      <c r="C22" s="139"/>
      <c r="D22" s="139"/>
      <c r="E22" s="139"/>
      <c r="F22" s="149"/>
      <c r="G22" s="2"/>
      <c r="H22" s="1"/>
      <c r="I22" s="1"/>
    </row>
    <row r="23" spans="2:9" ht="15" thickTop="1" thickBot="1" x14ac:dyDescent="0.3">
      <c r="B23" s="142">
        <v>45228</v>
      </c>
      <c r="C23" s="139"/>
      <c r="D23" s="139"/>
      <c r="E23" s="139"/>
      <c r="F23" s="149"/>
      <c r="G23" s="2"/>
      <c r="H23" s="1"/>
      <c r="I23" s="1"/>
    </row>
    <row r="24" spans="2:9" ht="15" thickTop="1" thickBot="1" x14ac:dyDescent="0.3">
      <c r="B24" s="142">
        <v>45229</v>
      </c>
      <c r="C24" s="139"/>
      <c r="D24" s="139"/>
      <c r="E24" s="139"/>
      <c r="F24" s="149"/>
      <c r="G24" s="2"/>
      <c r="H24" s="1"/>
      <c r="I24" s="1"/>
    </row>
    <row r="25" spans="2:9" ht="15" thickTop="1" thickBot="1" x14ac:dyDescent="0.3">
      <c r="B25" s="142">
        <v>45230</v>
      </c>
      <c r="C25" s="139"/>
      <c r="D25" s="139"/>
      <c r="E25" s="139"/>
      <c r="F25" s="149"/>
      <c r="G25" s="2"/>
      <c r="H25" s="1"/>
      <c r="I25" s="1"/>
    </row>
    <row r="26" spans="2:9" ht="15" thickTop="1" thickBot="1" x14ac:dyDescent="0.3">
      <c r="B26" s="142">
        <v>45231</v>
      </c>
      <c r="C26" s="139"/>
      <c r="D26" s="139"/>
      <c r="E26" s="139"/>
      <c r="F26" s="149"/>
      <c r="G26" s="2"/>
      <c r="H26" s="1"/>
      <c r="I26" s="1"/>
    </row>
    <row r="27" spans="2:9" ht="15" thickTop="1" thickBot="1" x14ac:dyDescent="0.3">
      <c r="B27" s="142">
        <v>45232</v>
      </c>
      <c r="C27" s="139"/>
      <c r="D27" s="139"/>
      <c r="E27" s="139"/>
      <c r="F27" s="149"/>
      <c r="G27" s="2"/>
      <c r="H27" s="1"/>
      <c r="I27" s="1"/>
    </row>
    <row r="28" spans="2:9" ht="13.8" x14ac:dyDescent="0.25">
      <c r="B28" s="142">
        <v>45233</v>
      </c>
      <c r="C28" s="139"/>
      <c r="D28" s="139"/>
      <c r="E28" s="139"/>
      <c r="F28" s="149"/>
      <c r="G28" s="2"/>
      <c r="H28" s="1"/>
      <c r="I28" s="1"/>
    </row>
    <row r="29" spans="2:9" ht="15" thickTop="1" thickBot="1" x14ac:dyDescent="0.3">
      <c r="B29" s="142">
        <v>45234</v>
      </c>
      <c r="C29" s="139"/>
      <c r="D29" s="139"/>
      <c r="E29" s="139"/>
      <c r="F29" s="149"/>
      <c r="G29" s="2"/>
      <c r="H29" s="1"/>
      <c r="I29" s="1"/>
    </row>
    <row r="30" spans="2:9" ht="15" thickTop="1" thickBot="1" x14ac:dyDescent="0.3">
      <c r="B30" s="142">
        <v>45235</v>
      </c>
      <c r="C30" s="139"/>
      <c r="D30" s="139"/>
      <c r="E30" s="139"/>
      <c r="F30" s="149"/>
      <c r="G30" s="2"/>
      <c r="H30" s="1"/>
      <c r="I30" s="1"/>
    </row>
    <row r="31" spans="2:9" ht="15" thickTop="1" thickBot="1" x14ac:dyDescent="0.3">
      <c r="B31" s="142">
        <v>45236</v>
      </c>
      <c r="C31" s="139"/>
      <c r="D31" s="139"/>
      <c r="E31" s="139"/>
      <c r="F31" s="149"/>
      <c r="G31" s="2"/>
      <c r="H31" s="1"/>
      <c r="I31" s="1"/>
    </row>
    <row r="32" spans="2:9" ht="15" thickTop="1" thickBot="1" x14ac:dyDescent="0.3">
      <c r="B32" s="142">
        <v>45237</v>
      </c>
      <c r="C32" s="139"/>
      <c r="D32" s="139"/>
      <c r="E32" s="139"/>
      <c r="F32" s="149"/>
      <c r="G32" s="2"/>
      <c r="H32" s="1"/>
      <c r="I32" s="1"/>
    </row>
    <row r="33" spans="2:9" ht="15" thickTop="1" thickBot="1" x14ac:dyDescent="0.3">
      <c r="B33" s="142">
        <v>45238</v>
      </c>
      <c r="C33" s="139"/>
      <c r="D33" s="139"/>
      <c r="E33" s="139"/>
      <c r="F33" s="149"/>
      <c r="G33" s="2"/>
      <c r="H33" s="1"/>
      <c r="I33" s="1"/>
    </row>
    <row r="34" spans="2:9" ht="15" thickTop="1" thickBot="1" x14ac:dyDescent="0.3">
      <c r="B34" s="142">
        <v>45239</v>
      </c>
      <c r="C34" s="139"/>
      <c r="D34" s="139"/>
      <c r="E34" s="139"/>
      <c r="F34" s="149"/>
      <c r="G34" s="2"/>
      <c r="H34" s="1"/>
      <c r="I34" s="1"/>
    </row>
    <row r="35" spans="2:9" ht="15" thickTop="1" thickBot="1" x14ac:dyDescent="0.3">
      <c r="B35" s="142">
        <v>45240</v>
      </c>
      <c r="C35" s="139"/>
      <c r="D35" s="139"/>
      <c r="E35" s="139"/>
      <c r="F35" s="149"/>
      <c r="G35" s="2"/>
      <c r="H35" s="1"/>
      <c r="I35" s="1"/>
    </row>
    <row r="36" spans="2:9" ht="15" thickTop="1" thickBot="1" x14ac:dyDescent="0.3">
      <c r="B36" s="142">
        <v>45241</v>
      </c>
      <c r="C36" s="139"/>
      <c r="D36" s="139"/>
      <c r="E36" s="139"/>
      <c r="F36" s="149"/>
      <c r="G36" s="2"/>
      <c r="H36" s="1"/>
      <c r="I36" s="1"/>
    </row>
    <row r="37" spans="2:9" ht="15" thickTop="1" thickBot="1" x14ac:dyDescent="0.3">
      <c r="B37" s="142">
        <v>45242</v>
      </c>
      <c r="C37" s="139"/>
      <c r="D37" s="139"/>
      <c r="E37" s="139"/>
      <c r="F37" s="149"/>
      <c r="G37" s="2"/>
      <c r="H37" s="1"/>
      <c r="I37" s="1"/>
    </row>
    <row r="38" spans="2:9" ht="15" thickTop="1" thickBot="1" x14ac:dyDescent="0.3">
      <c r="B38" s="142">
        <v>45243</v>
      </c>
      <c r="C38" s="139"/>
      <c r="D38" s="139"/>
      <c r="E38" s="139"/>
      <c r="F38" s="149"/>
      <c r="G38" s="2"/>
      <c r="H38" s="1"/>
      <c r="I38" s="1"/>
    </row>
    <row r="39" spans="2:9" ht="15" thickTop="1" thickBot="1" x14ac:dyDescent="0.3">
      <c r="B39" s="142">
        <v>45244</v>
      </c>
      <c r="C39" s="139"/>
      <c r="D39" s="139"/>
      <c r="E39" s="139"/>
      <c r="F39" s="149"/>
      <c r="G39" s="2"/>
      <c r="H39" s="1"/>
      <c r="I39" s="1"/>
    </row>
    <row r="40" spans="2:9" ht="15" thickTop="1" thickBot="1" x14ac:dyDescent="0.3">
      <c r="B40" s="142">
        <v>45245</v>
      </c>
      <c r="C40" s="139"/>
      <c r="D40" s="139"/>
      <c r="E40" s="139"/>
      <c r="F40" s="149"/>
      <c r="G40" s="2"/>
      <c r="H40" s="1"/>
      <c r="I40" s="1"/>
    </row>
    <row r="41" spans="2:9" ht="15" thickTop="1" thickBot="1" x14ac:dyDescent="0.3">
      <c r="B41" s="142">
        <v>45246</v>
      </c>
      <c r="C41" s="139"/>
      <c r="D41" s="139"/>
      <c r="E41" s="139"/>
      <c r="F41" s="149"/>
      <c r="G41" s="2"/>
      <c r="H41" s="1"/>
      <c r="I41" s="1"/>
    </row>
    <row r="42" spans="2:9" ht="15" thickTop="1" thickBot="1" x14ac:dyDescent="0.3">
      <c r="B42" s="142">
        <v>45247</v>
      </c>
      <c r="C42" s="139"/>
      <c r="D42" s="139"/>
      <c r="E42" s="139"/>
      <c r="F42" s="149"/>
      <c r="G42" s="2"/>
      <c r="H42" s="1"/>
      <c r="I42" s="1"/>
    </row>
    <row r="43" spans="2:9" ht="15" thickTop="1" thickBot="1" x14ac:dyDescent="0.3">
      <c r="B43" s="142">
        <v>45248</v>
      </c>
      <c r="C43" s="139"/>
      <c r="D43" s="139"/>
      <c r="E43" s="139"/>
      <c r="F43" s="149"/>
      <c r="G43" s="2"/>
      <c r="H43" s="1"/>
      <c r="I43" s="1"/>
    </row>
    <row r="44" spans="2:9" ht="15" thickTop="1" thickBot="1" x14ac:dyDescent="0.3">
      <c r="B44" s="142">
        <v>45249</v>
      </c>
      <c r="C44" s="139"/>
      <c r="D44" s="139"/>
      <c r="E44" s="139"/>
      <c r="F44" s="149"/>
      <c r="G44" s="2"/>
      <c r="H44" s="1"/>
      <c r="I44" s="1"/>
    </row>
    <row r="45" spans="2:9" ht="15" thickTop="1" thickBot="1" x14ac:dyDescent="0.3">
      <c r="B45" s="142">
        <v>45250</v>
      </c>
      <c r="C45" s="139"/>
      <c r="D45" s="139"/>
      <c r="E45" s="139"/>
      <c r="F45" s="149"/>
      <c r="G45" s="2"/>
      <c r="H45" s="1"/>
      <c r="I45" s="1"/>
    </row>
    <row r="46" spans="2:9" ht="15" thickTop="1" thickBot="1" x14ac:dyDescent="0.3">
      <c r="B46" s="142">
        <v>45251</v>
      </c>
      <c r="C46" s="139"/>
      <c r="D46" s="139"/>
      <c r="E46" s="139"/>
      <c r="F46" s="149"/>
      <c r="G46" s="2"/>
      <c r="H46" s="1"/>
      <c r="I46" s="1"/>
    </row>
    <row r="47" spans="2:9" ht="15" thickTop="1" thickBot="1" x14ac:dyDescent="0.3">
      <c r="B47" s="142">
        <v>45252</v>
      </c>
      <c r="C47" s="139"/>
      <c r="D47" s="139"/>
      <c r="E47" s="139"/>
      <c r="F47" s="149"/>
      <c r="G47" s="2"/>
      <c r="H47" s="1"/>
      <c r="I47" s="1"/>
    </row>
    <row r="48" spans="2:9" ht="15" thickTop="1" thickBot="1" x14ac:dyDescent="0.3">
      <c r="B48" s="142">
        <v>45253</v>
      </c>
      <c r="C48" s="139"/>
      <c r="D48" s="139"/>
      <c r="E48" s="139"/>
      <c r="F48" s="149"/>
      <c r="G48" s="2"/>
      <c r="H48" s="1"/>
      <c r="I48" s="1"/>
    </row>
    <row r="49" spans="2:9" ht="15" thickTop="1" thickBot="1" x14ac:dyDescent="0.3">
      <c r="B49" s="142">
        <v>45254</v>
      </c>
      <c r="C49" s="139"/>
      <c r="D49" s="139"/>
      <c r="E49" s="139"/>
      <c r="F49" s="149"/>
      <c r="G49" s="2"/>
      <c r="H49" s="1"/>
      <c r="I49" s="1"/>
    </row>
    <row r="50" spans="2:9" ht="15" thickTop="1" thickBot="1" x14ac:dyDescent="0.3">
      <c r="B50" s="142">
        <v>45255</v>
      </c>
      <c r="C50" s="139"/>
      <c r="D50" s="139"/>
      <c r="E50" s="139"/>
      <c r="F50" s="149"/>
      <c r="G50" s="2"/>
      <c r="H50" s="1"/>
      <c r="I50" s="1"/>
    </row>
    <row r="51" spans="2:9" ht="15" thickTop="1" thickBot="1" x14ac:dyDescent="0.3">
      <c r="B51" s="142">
        <v>45256</v>
      </c>
      <c r="C51" s="139"/>
      <c r="D51" s="139"/>
      <c r="E51" s="139"/>
      <c r="F51" s="149"/>
      <c r="G51" s="2"/>
      <c r="H51" s="1"/>
      <c r="I51" s="1"/>
    </row>
    <row r="52" spans="2:9" ht="15" thickTop="1" thickBot="1" x14ac:dyDescent="0.3">
      <c r="B52" s="142">
        <v>45257</v>
      </c>
      <c r="C52" s="139"/>
      <c r="D52" s="139"/>
      <c r="E52" s="139"/>
      <c r="F52" s="149"/>
      <c r="G52" s="2"/>
      <c r="H52" s="1"/>
      <c r="I52" s="1"/>
    </row>
    <row r="53" spans="2:9" ht="15" thickTop="1" thickBot="1" x14ac:dyDescent="0.3">
      <c r="B53" s="142">
        <v>45258</v>
      </c>
      <c r="C53" s="139"/>
      <c r="D53" s="139"/>
      <c r="E53" s="139"/>
      <c r="F53" s="149"/>
      <c r="G53" s="2"/>
      <c r="H53" s="1"/>
      <c r="I53" s="1"/>
    </row>
    <row r="54" spans="2:9" ht="15" thickTop="1" thickBot="1" x14ac:dyDescent="0.3">
      <c r="B54" s="142">
        <v>45259</v>
      </c>
      <c r="C54" s="139"/>
      <c r="D54" s="139"/>
      <c r="E54" s="139"/>
      <c r="F54" s="149"/>
      <c r="G54" s="2"/>
      <c r="H54" s="1"/>
      <c r="I54" s="1"/>
    </row>
    <row r="55" spans="2:9" ht="15" thickTop="1" thickBot="1" x14ac:dyDescent="0.3">
      <c r="B55" s="142">
        <v>45260</v>
      </c>
      <c r="C55" s="139"/>
      <c r="D55" s="139"/>
      <c r="E55" s="139"/>
      <c r="F55" s="149"/>
      <c r="G55" s="2"/>
      <c r="H55" s="1"/>
      <c r="I55" s="1"/>
    </row>
    <row r="56" spans="2:9" ht="15" thickTop="1" thickBot="1" x14ac:dyDescent="0.3">
      <c r="B56" s="142">
        <v>45261</v>
      </c>
      <c r="C56" s="139"/>
      <c r="D56" s="139"/>
      <c r="E56" s="139"/>
      <c r="F56" s="149"/>
      <c r="G56" s="2"/>
      <c r="H56" s="1"/>
      <c r="I56" s="1"/>
    </row>
    <row r="57" spans="2:9" ht="15" thickTop="1" thickBot="1" x14ac:dyDescent="0.3">
      <c r="B57" s="142">
        <v>45262</v>
      </c>
      <c r="C57" s="139"/>
      <c r="D57" s="139"/>
      <c r="E57" s="139"/>
      <c r="F57" s="149"/>
      <c r="G57" s="2"/>
      <c r="H57" s="1"/>
      <c r="I57" s="1"/>
    </row>
    <row r="58" spans="2:9" ht="15" thickTop="1" thickBot="1" x14ac:dyDescent="0.3">
      <c r="B58" s="142">
        <v>45263</v>
      </c>
      <c r="C58" s="139"/>
      <c r="D58" s="139"/>
      <c r="E58" s="139"/>
      <c r="F58" s="149"/>
      <c r="G58" s="2"/>
      <c r="H58" s="1"/>
      <c r="I58" s="1"/>
    </row>
    <row r="59" spans="2:9" ht="15" thickTop="1" thickBot="1" x14ac:dyDescent="0.3">
      <c r="B59" s="142">
        <v>45264</v>
      </c>
      <c r="C59" s="139"/>
      <c r="D59" s="139"/>
      <c r="E59" s="139"/>
      <c r="F59" s="149"/>
      <c r="G59" s="2"/>
      <c r="H59" s="1"/>
      <c r="I59" s="1"/>
    </row>
    <row r="60" spans="2:9" ht="15" thickTop="1" thickBot="1" x14ac:dyDescent="0.3">
      <c r="B60" s="142">
        <v>45265</v>
      </c>
      <c r="C60" s="139"/>
      <c r="D60" s="139"/>
      <c r="E60" s="139"/>
      <c r="F60" s="149"/>
      <c r="G60" s="2"/>
      <c r="H60" s="1"/>
      <c r="I60" s="1"/>
    </row>
    <row r="61" spans="2:9" ht="15" thickTop="1" thickBot="1" x14ac:dyDescent="0.3">
      <c r="B61" s="142">
        <v>45266</v>
      </c>
      <c r="C61" s="139"/>
      <c r="D61" s="139"/>
      <c r="E61" s="139"/>
      <c r="F61" s="149"/>
      <c r="G61" s="2"/>
      <c r="H61" s="1"/>
      <c r="I61" s="1"/>
    </row>
    <row r="62" spans="2:9" ht="15" thickTop="1" thickBot="1" x14ac:dyDescent="0.3">
      <c r="B62" s="142">
        <v>45267</v>
      </c>
      <c r="C62" s="139"/>
      <c r="D62" s="139"/>
      <c r="E62" s="139"/>
      <c r="F62" s="149"/>
      <c r="G62" s="2"/>
      <c r="H62" s="1"/>
      <c r="I62" s="1"/>
    </row>
    <row r="63" spans="2:9" ht="15" thickTop="1" thickBot="1" x14ac:dyDescent="0.3">
      <c r="B63" s="142">
        <v>45268</v>
      </c>
      <c r="C63" s="139"/>
      <c r="D63" s="139"/>
      <c r="E63" s="139"/>
      <c r="F63" s="149"/>
      <c r="G63" s="2"/>
      <c r="H63" s="1"/>
      <c r="I63" s="1"/>
    </row>
    <row r="64" spans="2:9" ht="15" thickTop="1" thickBot="1" x14ac:dyDescent="0.3">
      <c r="B64" s="142">
        <v>45269</v>
      </c>
      <c r="C64" s="139"/>
      <c r="D64" s="139"/>
      <c r="E64" s="139"/>
      <c r="F64" s="149"/>
      <c r="G64" s="2"/>
      <c r="H64" s="1"/>
      <c r="I64" s="1"/>
    </row>
    <row r="65" spans="2:9" ht="15" thickTop="1" thickBot="1" x14ac:dyDescent="0.3">
      <c r="B65" s="142">
        <v>45270</v>
      </c>
      <c r="C65" s="139"/>
      <c r="D65" s="139"/>
      <c r="E65" s="139"/>
      <c r="F65" s="149"/>
      <c r="G65" s="2"/>
      <c r="H65" s="1"/>
      <c r="I65" s="1"/>
    </row>
    <row r="66" spans="2:9" ht="15" thickTop="1" thickBot="1" x14ac:dyDescent="0.3">
      <c r="B66" s="142">
        <v>45271</v>
      </c>
      <c r="C66" s="139"/>
      <c r="D66" s="139"/>
      <c r="E66" s="139"/>
      <c r="F66" s="149"/>
      <c r="G66" s="2"/>
      <c r="H66" s="1"/>
      <c r="I66" s="1"/>
    </row>
    <row r="67" spans="2:9" ht="15" thickTop="1" thickBot="1" x14ac:dyDescent="0.3">
      <c r="B67" s="142">
        <v>45272</v>
      </c>
      <c r="C67" s="139"/>
      <c r="D67" s="139"/>
      <c r="E67" s="139"/>
      <c r="F67" s="149"/>
      <c r="G67" s="2"/>
      <c r="H67" s="1"/>
      <c r="I67" s="1"/>
    </row>
    <row r="68" spans="2:9" ht="15" thickTop="1" thickBot="1" x14ac:dyDescent="0.3">
      <c r="B68" s="142">
        <v>45273</v>
      </c>
      <c r="C68" s="139"/>
      <c r="D68" s="139"/>
      <c r="E68" s="139"/>
      <c r="F68" s="149"/>
      <c r="G68" s="2"/>
      <c r="H68" s="1"/>
      <c r="I68" s="1"/>
    </row>
    <row r="69" spans="2:9" ht="15" thickTop="1" thickBot="1" x14ac:dyDescent="0.3">
      <c r="B69" s="142">
        <v>45274</v>
      </c>
      <c r="C69" s="139"/>
      <c r="D69" s="139"/>
      <c r="E69" s="139"/>
      <c r="F69" s="149"/>
      <c r="G69" s="2"/>
      <c r="H69" s="1"/>
      <c r="I69" s="1"/>
    </row>
    <row r="70" spans="2:9" ht="15" thickTop="1" thickBot="1" x14ac:dyDescent="0.3">
      <c r="B70" s="142">
        <v>45275</v>
      </c>
      <c r="C70" s="139"/>
      <c r="D70" s="139"/>
      <c r="E70" s="139"/>
      <c r="F70" s="149"/>
      <c r="G70" s="2"/>
      <c r="H70" s="1"/>
      <c r="I70" s="1"/>
    </row>
    <row r="71" spans="2:9" ht="15" thickTop="1" thickBot="1" x14ac:dyDescent="0.3">
      <c r="B71" s="142">
        <v>45276</v>
      </c>
      <c r="C71" s="139"/>
      <c r="D71" s="139"/>
      <c r="E71" s="139"/>
      <c r="F71" s="149"/>
      <c r="G71" s="2"/>
      <c r="H71" s="1"/>
      <c r="I71" s="1"/>
    </row>
    <row r="72" spans="2:9" ht="15" thickTop="1" thickBot="1" x14ac:dyDescent="0.3">
      <c r="B72" s="142">
        <v>45277</v>
      </c>
      <c r="C72" s="139"/>
      <c r="D72" s="139"/>
      <c r="E72" s="139"/>
      <c r="F72" s="149"/>
      <c r="G72" s="2"/>
      <c r="H72" s="1"/>
      <c r="I72" s="1"/>
    </row>
    <row r="73" spans="2:9" ht="15" thickTop="1" thickBot="1" x14ac:dyDescent="0.3">
      <c r="B73" s="142">
        <v>45278</v>
      </c>
      <c r="C73" s="139"/>
      <c r="D73" s="139"/>
      <c r="E73" s="139"/>
      <c r="F73" s="149"/>
      <c r="G73" s="2"/>
      <c r="H73" s="1"/>
      <c r="I73" s="1"/>
    </row>
    <row r="74" spans="2:9" ht="15" thickTop="1" thickBot="1" x14ac:dyDescent="0.3">
      <c r="B74" s="142">
        <v>45279</v>
      </c>
      <c r="C74" s="139"/>
      <c r="D74" s="139"/>
      <c r="E74" s="139"/>
      <c r="F74" s="149"/>
      <c r="G74" s="2"/>
      <c r="H74" s="1"/>
      <c r="I74" s="1"/>
    </row>
    <row r="75" spans="2:9" ht="15" thickTop="1" thickBot="1" x14ac:dyDescent="0.3">
      <c r="B75" s="142">
        <v>45280</v>
      </c>
      <c r="C75" s="139"/>
      <c r="D75" s="139"/>
      <c r="E75" s="139"/>
      <c r="F75" s="149"/>
      <c r="G75" s="2"/>
      <c r="H75" s="1"/>
      <c r="I75" s="1"/>
    </row>
    <row r="76" spans="2:9" ht="15" thickTop="1" thickBot="1" x14ac:dyDescent="0.3">
      <c r="B76" s="142">
        <v>45281</v>
      </c>
      <c r="C76" s="139"/>
      <c r="D76" s="139"/>
      <c r="E76" s="139"/>
      <c r="F76" s="149"/>
      <c r="G76" s="2"/>
      <c r="H76" s="1"/>
      <c r="I76" s="1"/>
    </row>
    <row r="77" spans="2:9" ht="15" thickTop="1" thickBot="1" x14ac:dyDescent="0.3">
      <c r="B77" s="142">
        <v>45282</v>
      </c>
      <c r="C77" s="139"/>
      <c r="D77" s="139"/>
      <c r="E77" s="139"/>
      <c r="F77" s="149"/>
      <c r="G77" s="2"/>
      <c r="H77" s="1"/>
      <c r="I77" s="1"/>
    </row>
    <row r="78" spans="2:9" ht="15" thickTop="1" thickBot="1" x14ac:dyDescent="0.3">
      <c r="B78" s="142">
        <v>45283</v>
      </c>
      <c r="C78" s="139"/>
      <c r="D78" s="139"/>
      <c r="E78" s="139"/>
      <c r="F78" s="149"/>
      <c r="G78" s="2"/>
      <c r="H78" s="1"/>
      <c r="I78" s="1"/>
    </row>
    <row r="79" spans="2:9" ht="15" thickTop="1" thickBot="1" x14ac:dyDescent="0.3">
      <c r="B79" s="142">
        <v>45284</v>
      </c>
      <c r="C79" s="139"/>
      <c r="D79" s="139"/>
      <c r="E79" s="139"/>
      <c r="F79" s="149"/>
      <c r="G79" s="2"/>
      <c r="H79" s="1"/>
      <c r="I79" s="1"/>
    </row>
    <row r="80" spans="2:9" ht="15" thickTop="1" thickBot="1" x14ac:dyDescent="0.3">
      <c r="B80" s="142">
        <v>45285</v>
      </c>
      <c r="C80" s="139"/>
      <c r="D80" s="139"/>
      <c r="E80" s="139"/>
      <c r="F80" s="149"/>
      <c r="G80" s="2"/>
      <c r="H80" s="1"/>
      <c r="I80" s="1"/>
    </row>
    <row r="81" spans="2:9" ht="15" thickTop="1" thickBot="1" x14ac:dyDescent="0.3">
      <c r="B81" s="142">
        <v>45286</v>
      </c>
      <c r="C81" s="139"/>
      <c r="D81" s="139"/>
      <c r="E81" s="139"/>
      <c r="F81" s="149"/>
      <c r="G81" s="2"/>
      <c r="H81" s="1"/>
      <c r="I81" s="1"/>
    </row>
    <row r="82" spans="2:9" ht="15" thickTop="1" thickBot="1" x14ac:dyDescent="0.3">
      <c r="B82" s="142">
        <v>45287</v>
      </c>
      <c r="C82" s="139"/>
      <c r="D82" s="139"/>
      <c r="E82" s="139"/>
      <c r="F82" s="149"/>
      <c r="G82" s="2"/>
      <c r="H82" s="1"/>
      <c r="I82" s="1"/>
    </row>
    <row r="83" spans="2:9" ht="15" thickTop="1" thickBot="1" x14ac:dyDescent="0.3">
      <c r="B83" s="142">
        <v>45288</v>
      </c>
      <c r="C83" s="139"/>
      <c r="D83" s="139"/>
      <c r="E83" s="139"/>
      <c r="F83" s="149"/>
      <c r="G83" s="2"/>
      <c r="H83" s="1"/>
      <c r="I83" s="1"/>
    </row>
    <row r="84" spans="2:9" ht="15" thickTop="1" thickBot="1" x14ac:dyDescent="0.3">
      <c r="B84" s="142">
        <v>45289</v>
      </c>
      <c r="C84" s="139"/>
      <c r="D84" s="139"/>
      <c r="E84" s="139"/>
      <c r="F84" s="149"/>
      <c r="G84" s="2"/>
      <c r="H84" s="1"/>
      <c r="I84" s="1"/>
    </row>
    <row r="85" spans="2:9" ht="15" thickTop="1" thickBot="1" x14ac:dyDescent="0.3">
      <c r="B85" s="142">
        <v>45290</v>
      </c>
      <c r="C85" s="139"/>
      <c r="D85" s="139"/>
      <c r="E85" s="139"/>
      <c r="F85" s="149"/>
      <c r="G85" s="2"/>
      <c r="H85" s="1"/>
      <c r="I85" s="1"/>
    </row>
    <row r="86" spans="2:9" ht="15" thickTop="1" thickBot="1" x14ac:dyDescent="0.3">
      <c r="B86" s="142">
        <v>45291</v>
      </c>
      <c r="C86" s="139"/>
      <c r="D86" s="139"/>
      <c r="E86" s="139"/>
      <c r="F86" s="149"/>
      <c r="G86" s="2"/>
      <c r="H86" s="1"/>
      <c r="I86" s="1"/>
    </row>
    <row r="87" spans="2:9" ht="15" thickTop="1" thickBot="1" x14ac:dyDescent="0.3">
      <c r="B87" s="142">
        <v>45292</v>
      </c>
      <c r="C87" s="139"/>
      <c r="D87" s="139"/>
      <c r="E87" s="139"/>
      <c r="F87" s="149"/>
      <c r="G87" s="2"/>
      <c r="H87" s="1"/>
      <c r="I87" s="1"/>
    </row>
    <row r="88" spans="2:9" ht="15" thickTop="1" thickBot="1" x14ac:dyDescent="0.3">
      <c r="B88" s="142">
        <v>45293</v>
      </c>
      <c r="C88" s="139"/>
      <c r="D88" s="139"/>
      <c r="E88" s="139"/>
      <c r="F88" s="149"/>
      <c r="G88" s="2"/>
      <c r="H88" s="1"/>
      <c r="I88" s="1"/>
    </row>
    <row r="89" spans="2:9" ht="15" thickTop="1" thickBot="1" x14ac:dyDescent="0.3">
      <c r="B89" s="142">
        <v>45294</v>
      </c>
      <c r="C89" s="139"/>
      <c r="D89" s="139"/>
      <c r="E89" s="139"/>
      <c r="F89" s="149"/>
      <c r="G89" s="2"/>
      <c r="H89" s="1"/>
      <c r="I89" s="1"/>
    </row>
    <row r="90" spans="2:9" ht="15" thickTop="1" thickBot="1" x14ac:dyDescent="0.3">
      <c r="B90" s="142">
        <v>45295</v>
      </c>
      <c r="C90" s="139"/>
      <c r="D90" s="139"/>
      <c r="E90" s="139"/>
      <c r="F90" s="149"/>
      <c r="G90" s="2"/>
      <c r="H90" s="1"/>
      <c r="I90" s="1"/>
    </row>
    <row r="91" spans="2:9" ht="15" thickTop="1" thickBot="1" x14ac:dyDescent="0.3">
      <c r="B91" s="142">
        <v>45296</v>
      </c>
      <c r="C91" s="139"/>
      <c r="D91" s="139"/>
      <c r="E91" s="139"/>
      <c r="F91" s="149"/>
      <c r="G91" s="2"/>
      <c r="H91" s="1"/>
      <c r="I91" s="1"/>
    </row>
    <row r="92" spans="2:9" ht="15" thickTop="1" thickBot="1" x14ac:dyDescent="0.3">
      <c r="B92" s="142">
        <v>45297</v>
      </c>
      <c r="C92" s="139"/>
      <c r="D92" s="139"/>
      <c r="E92" s="139"/>
      <c r="F92" s="149"/>
      <c r="G92" s="2"/>
      <c r="H92" s="1"/>
      <c r="I92" s="1"/>
    </row>
    <row r="93" spans="2:9" ht="15" thickTop="1" thickBot="1" x14ac:dyDescent="0.3">
      <c r="B93" s="142">
        <v>45298</v>
      </c>
      <c r="C93" s="139"/>
      <c r="D93" s="139"/>
      <c r="E93" s="139"/>
      <c r="F93" s="149"/>
      <c r="G93" s="2"/>
      <c r="H93" s="1"/>
      <c r="I93" s="1"/>
    </row>
    <row r="94" spans="2:9" ht="15" thickTop="1" thickBot="1" x14ac:dyDescent="0.3">
      <c r="B94" s="142">
        <v>45299</v>
      </c>
      <c r="C94" s="139"/>
      <c r="D94" s="139"/>
      <c r="E94" s="139"/>
      <c r="F94" s="149"/>
      <c r="G94" s="2"/>
      <c r="H94" s="1"/>
      <c r="I94" s="1"/>
    </row>
    <row r="95" spans="2:9" ht="15" thickTop="1" thickBot="1" x14ac:dyDescent="0.3">
      <c r="B95" s="142">
        <v>45300</v>
      </c>
      <c r="C95" s="139"/>
      <c r="D95" s="139"/>
      <c r="E95" s="139"/>
      <c r="F95" s="149"/>
      <c r="G95" s="2"/>
      <c r="H95" s="1"/>
      <c r="I95" s="1"/>
    </row>
    <row r="96" spans="2:9" ht="15" thickTop="1" thickBot="1" x14ac:dyDescent="0.3">
      <c r="B96" s="142">
        <v>45301</v>
      </c>
      <c r="C96" s="139"/>
      <c r="D96" s="139"/>
      <c r="E96" s="139"/>
      <c r="F96" s="149"/>
      <c r="G96" s="2"/>
      <c r="H96" s="1"/>
      <c r="I96" s="1"/>
    </row>
    <row r="97" spans="2:9" ht="15" thickTop="1" thickBot="1" x14ac:dyDescent="0.3">
      <c r="B97" s="142">
        <v>45302</v>
      </c>
      <c r="C97" s="139"/>
      <c r="D97" s="139"/>
      <c r="E97" s="139"/>
      <c r="F97" s="149"/>
      <c r="G97" s="2"/>
      <c r="H97" s="1"/>
      <c r="I97" s="1"/>
    </row>
    <row r="98" spans="2:9" ht="15" thickTop="1" thickBot="1" x14ac:dyDescent="0.3">
      <c r="B98" s="142">
        <v>45303</v>
      </c>
      <c r="C98" s="139"/>
      <c r="D98" s="139"/>
      <c r="E98" s="139"/>
      <c r="F98" s="149"/>
      <c r="G98" s="2"/>
      <c r="H98" s="1"/>
      <c r="I98" s="1"/>
    </row>
    <row r="99" spans="2:9" ht="15" thickTop="1" thickBot="1" x14ac:dyDescent="0.3">
      <c r="B99" s="142">
        <v>45304</v>
      </c>
      <c r="C99" s="139"/>
      <c r="D99" s="139"/>
      <c r="E99" s="139"/>
      <c r="F99" s="149"/>
      <c r="G99" s="2"/>
      <c r="H99" s="1"/>
      <c r="I99" s="1"/>
    </row>
    <row r="100" spans="2:9" ht="15" thickTop="1" thickBot="1" x14ac:dyDescent="0.3">
      <c r="B100" s="142">
        <v>45305</v>
      </c>
      <c r="C100" s="139"/>
      <c r="D100" s="139"/>
      <c r="E100" s="139"/>
      <c r="F100" s="149"/>
      <c r="G100" s="2"/>
      <c r="H100" s="1"/>
      <c r="I100" s="1"/>
    </row>
    <row r="101" spans="2:9" ht="15" thickTop="1" thickBot="1" x14ac:dyDescent="0.3">
      <c r="B101" s="142">
        <v>45306</v>
      </c>
      <c r="C101" s="139"/>
      <c r="D101" s="139"/>
      <c r="E101" s="139"/>
      <c r="F101" s="149"/>
      <c r="G101" s="2"/>
      <c r="H101" s="1"/>
      <c r="I101" s="1"/>
    </row>
    <row r="102" spans="2:9" ht="15" thickTop="1" thickBot="1" x14ac:dyDescent="0.3">
      <c r="B102" s="142">
        <v>45307</v>
      </c>
      <c r="C102" s="139"/>
      <c r="D102" s="139"/>
      <c r="E102" s="139"/>
      <c r="F102" s="149"/>
      <c r="G102" s="2"/>
      <c r="H102" s="1"/>
      <c r="I102" s="1"/>
    </row>
    <row r="103" spans="2:9" ht="15" thickTop="1" thickBot="1" x14ac:dyDescent="0.3">
      <c r="B103" s="142">
        <v>45308</v>
      </c>
      <c r="C103" s="139"/>
      <c r="D103" s="139"/>
      <c r="E103" s="139"/>
      <c r="F103" s="149"/>
      <c r="G103" s="2"/>
      <c r="H103" s="1"/>
      <c r="I103" s="1"/>
    </row>
    <row r="104" spans="2:9" ht="15" thickTop="1" thickBot="1" x14ac:dyDescent="0.3">
      <c r="B104" s="142">
        <v>45309</v>
      </c>
      <c r="C104" s="139"/>
      <c r="D104" s="139"/>
      <c r="E104" s="139"/>
      <c r="F104" s="149"/>
      <c r="G104" s="2"/>
      <c r="H104" s="1"/>
      <c r="I104" s="1"/>
    </row>
    <row r="105" spans="2:9" ht="15" thickTop="1" thickBot="1" x14ac:dyDescent="0.3">
      <c r="B105" s="142">
        <v>45310</v>
      </c>
      <c r="C105" s="139"/>
      <c r="D105" s="139"/>
      <c r="E105" s="139"/>
      <c r="F105" s="149"/>
      <c r="G105" s="2"/>
      <c r="H105" s="1"/>
      <c r="I105" s="1"/>
    </row>
    <row r="106" spans="2:9" ht="15" thickTop="1" thickBot="1" x14ac:dyDescent="0.3">
      <c r="B106" s="142">
        <v>45311</v>
      </c>
      <c r="C106" s="139"/>
      <c r="D106" s="139"/>
      <c r="E106" s="139"/>
      <c r="F106" s="149"/>
      <c r="G106" s="2"/>
      <c r="H106" s="1"/>
      <c r="I106" s="1"/>
    </row>
    <row r="107" spans="2:9" ht="15" thickTop="1" thickBot="1" x14ac:dyDescent="0.3">
      <c r="B107" s="142">
        <v>45312</v>
      </c>
      <c r="C107" s="139"/>
      <c r="D107" s="139"/>
      <c r="E107" s="139"/>
      <c r="F107" s="149"/>
      <c r="G107" s="2"/>
      <c r="H107" s="1"/>
      <c r="I107" s="1"/>
    </row>
    <row r="108" spans="2:9" ht="15" thickTop="1" thickBot="1" x14ac:dyDescent="0.3">
      <c r="B108" s="142">
        <v>45313</v>
      </c>
      <c r="C108" s="139"/>
      <c r="D108" s="139"/>
      <c r="E108" s="139"/>
      <c r="F108" s="149"/>
      <c r="G108" s="2"/>
      <c r="H108" s="1"/>
      <c r="I108" s="1"/>
    </row>
    <row r="109" spans="2:9" ht="15" thickTop="1" thickBot="1" x14ac:dyDescent="0.3">
      <c r="B109" s="142">
        <v>45314</v>
      </c>
      <c r="C109" s="139"/>
      <c r="D109" s="139"/>
      <c r="E109" s="139"/>
      <c r="F109" s="149"/>
      <c r="G109" s="2"/>
      <c r="H109" s="1"/>
      <c r="I109" s="1"/>
    </row>
    <row r="110" spans="2:9" ht="15" thickTop="1" thickBot="1" x14ac:dyDescent="0.3">
      <c r="B110" s="142">
        <v>45315</v>
      </c>
      <c r="C110" s="139"/>
      <c r="D110" s="139"/>
      <c r="E110" s="139"/>
      <c r="F110" s="149"/>
      <c r="G110" s="2"/>
      <c r="H110" s="1"/>
      <c r="I110" s="1"/>
    </row>
    <row r="111" spans="2:9" ht="15" thickTop="1" thickBot="1" x14ac:dyDescent="0.3">
      <c r="B111" s="142">
        <v>45316</v>
      </c>
      <c r="C111" s="139"/>
      <c r="D111" s="139"/>
      <c r="E111" s="139"/>
      <c r="F111" s="149"/>
      <c r="G111" s="2"/>
      <c r="H111" s="1"/>
      <c r="I111" s="1"/>
    </row>
    <row r="112" spans="2:9" ht="15" thickTop="1" thickBot="1" x14ac:dyDescent="0.3">
      <c r="B112" s="142">
        <v>45317</v>
      </c>
      <c r="C112" s="139"/>
      <c r="D112" s="139"/>
      <c r="E112" s="139"/>
      <c r="F112" s="149"/>
      <c r="G112" s="2"/>
      <c r="H112" s="1"/>
      <c r="I112" s="1"/>
    </row>
    <row r="113" spans="2:9" ht="15" thickTop="1" thickBot="1" x14ac:dyDescent="0.3">
      <c r="B113" s="142">
        <v>45318</v>
      </c>
      <c r="C113" s="139"/>
      <c r="D113" s="139"/>
      <c r="E113" s="139"/>
      <c r="F113" s="149"/>
      <c r="H113" s="14"/>
    </row>
    <row r="114" spans="2:9" ht="15" thickTop="1" thickBot="1" x14ac:dyDescent="0.3">
      <c r="B114" s="142">
        <v>45319</v>
      </c>
      <c r="C114" s="139"/>
      <c r="D114" s="139"/>
      <c r="E114" s="139"/>
      <c r="F114" s="149"/>
      <c r="H114" s="14"/>
    </row>
    <row r="115" spans="2:9" ht="15" thickTop="1" thickBot="1" x14ac:dyDescent="0.3">
      <c r="B115" s="142">
        <v>45320</v>
      </c>
      <c r="C115" s="139"/>
      <c r="D115" s="139"/>
      <c r="E115" s="139"/>
      <c r="F115" s="149"/>
      <c r="H115" s="14"/>
    </row>
    <row r="116" spans="2:9" ht="15" thickTop="1" thickBot="1" x14ac:dyDescent="0.3">
      <c r="B116" s="142">
        <v>45321</v>
      </c>
      <c r="C116" s="139"/>
      <c r="D116" s="139"/>
      <c r="E116" s="139"/>
      <c r="F116" s="149"/>
      <c r="H116" s="14"/>
    </row>
    <row r="117" spans="2:9" ht="13.8" thickTop="1" x14ac:dyDescent="0.25">
      <c r="D117" s="1"/>
      <c r="E117" s="10"/>
      <c r="H117" s="14"/>
      <c r="I117" s="140"/>
    </row>
    <row r="118" spans="2:9" x14ac:dyDescent="0.25">
      <c r="D118" s="1"/>
      <c r="E118" s="10"/>
    </row>
  </sheetData>
  <mergeCells count="2">
    <mergeCell ref="B2:F2"/>
    <mergeCell ref="B4:F5"/>
  </mergeCells>
  <conditionalFormatting sqref="F7:F116">
    <cfRule type="containsText" dxfId="7" priority="1" operator="containsText" text="לא הושלם">
      <formula>NOT(ISERROR(SEARCH("לא הושלם",F7)))</formula>
    </cfRule>
    <cfRule type="containsText" dxfId="6" priority="2" operator="containsText" text="הושלם">
      <formula>NOT(ISERROR(SEARCH("הושלם",F7)))</formula>
    </cfRule>
    <cfRule type="containsText" dxfId="5" priority="3" operator="containsText" text="לא הושלם">
      <formula>NOT(ISERROR(SEARCH("לא הושלם",F7)))</formula>
    </cfRule>
  </conditionalFormatting>
  <conditionalFormatting sqref="R2 V2">
    <cfRule type="cellIs" dxfId="2" priority="11" stopIfTrue="1" operator="equal">
      <formula>"לא פעיל"</formula>
    </cfRule>
  </conditionalFormatting>
  <dataValidations count="2">
    <dataValidation type="list" showDropDown="1" showInputMessage="1" showErrorMessage="1" sqref="C6:D118" xr:uid="{F9DAC748-06F0-466D-8C23-A2488E8FCC09}">
      <formula1>"מםמ"</formula1>
    </dataValidation>
    <dataValidation showDropDown="1" showInputMessage="1" showErrorMessage="1" sqref="B4 E7:E116" xr:uid="{ACAFFFD5-0FB5-4222-87AF-509D2D2167B6}"/>
  </dataValidations>
  <hyperlinks>
    <hyperlink ref="B2" location="Dashboard!A1" display="חזרה לעץ מדדים" xr:uid="{389B111B-9168-4D5F-A33D-6F1ED752B462}"/>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17F7A9AB-3ACB-44B2-993C-310505179849}">
            <xm:f>NOT(ISERROR(SEARCH(#REF!,F7)))</xm:f>
            <xm:f>#REF!</xm:f>
            <x14:dxf>
              <fill>
                <patternFill>
                  <bgColor rgb="FF00B050"/>
                </patternFill>
              </fill>
            </x14:dxf>
          </x14:cfRule>
          <x14:cfRule type="containsText" priority="5" operator="containsText" id="{93BCF361-B9E2-46A5-B08B-BC946AB869BD}">
            <xm:f>NOT(ISERROR(SEARCH(#REF!,F7)))</xm:f>
            <xm:f>#REF!</xm:f>
            <x14:dxf>
              <fill>
                <patternFill>
                  <bgColor theme="9"/>
                </patternFill>
              </fill>
            </x14:dxf>
          </x14:cfRule>
          <xm:sqref>F7:F116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87A24E2-4261-4456-B41A-728AF32D5FBA}">
          <x14:formula1>
            <xm:f>Dashboard!$A$12:$A$35</xm:f>
          </x14:formula1>
          <xm:sqref>E6:E117</xm:sqref>
        </x14:dataValidation>
        <x14:dataValidation type="list" allowBlank="1" showInputMessage="1" showErrorMessage="1" xr:uid="{D5850E51-0A46-49B4-9412-DF27FA4A4064}">
          <x14:formula1>
            <xm:f>Dashboard!$A$7:$A$8</xm:f>
          </x14:formula1>
          <xm:sqref>F7:F116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E487F-CCAB-4F75-8E12-C720C31CD7D0}">
  <sheetPr codeName="Sheet51">
    <tabColor theme="8" tint="-0.249977111117893"/>
  </sheetPr>
  <dimension ref="A1:Z117"/>
  <sheetViews>
    <sheetView showGridLines="0" rightToLeft="1" workbookViewId="0">
      <selection activeCell="A2" sqref="A2:H2"/>
    </sheetView>
  </sheetViews>
  <sheetFormatPr defaultColWidth="8.69921875" defaultRowHeight="13.2" x14ac:dyDescent="0.25"/>
  <cols>
    <col min="1" max="1" width="6.5" style="14" customWidth="1"/>
    <col min="2" max="3" width="12.19921875" style="1" customWidth="1"/>
    <col min="4" max="4" width="11.3984375" style="10" customWidth="1"/>
    <col min="5" max="7" width="9.8984375" style="10" customWidth="1"/>
    <col min="8" max="8" width="9" style="10" customWidth="1"/>
    <col min="9" max="9" width="10.296875" style="1" customWidth="1"/>
    <col min="10" max="10" width="16.69921875" style="10" customWidth="1"/>
    <col min="11" max="12" width="11.796875" style="2" customWidth="1"/>
    <col min="13" max="13" width="13.59765625" style="16" customWidth="1"/>
    <col min="14" max="14" width="15.3984375" style="15" customWidth="1"/>
    <col min="15" max="15" width="7.5" style="1" customWidth="1"/>
    <col min="16" max="16" width="7.59765625" style="1" customWidth="1"/>
    <col min="17" max="17" width="11" style="1" customWidth="1"/>
    <col min="18" max="18" width="9.8984375" style="1" customWidth="1"/>
    <col min="19" max="19" width="15.5" style="1" customWidth="1"/>
    <col min="20" max="20" width="14.8984375" style="1" customWidth="1"/>
    <col min="21" max="21" width="11.8984375" style="1" customWidth="1"/>
    <col min="22" max="22" width="5.8984375" style="1" customWidth="1"/>
    <col min="23" max="24" width="6.8984375" style="1" customWidth="1"/>
    <col min="25" max="25" width="5.59765625" style="1" customWidth="1"/>
    <col min="26" max="26" width="7.69921875" style="1" customWidth="1"/>
    <col min="27" max="16384" width="8.69921875" style="1"/>
  </cols>
  <sheetData>
    <row r="1" spans="1:26" ht="15.75" customHeight="1" x14ac:dyDescent="0.3">
      <c r="B1" s="330"/>
      <c r="C1" s="330"/>
      <c r="D1" s="330"/>
      <c r="E1" s="330"/>
      <c r="F1" s="330"/>
      <c r="G1" s="330"/>
      <c r="H1" s="330"/>
      <c r="I1" s="330"/>
      <c r="J1" s="330"/>
      <c r="K1" s="330"/>
      <c r="L1" s="121"/>
      <c r="O1" s="9"/>
      <c r="Q1" s="6"/>
      <c r="T1" s="19"/>
      <c r="V1" s="11"/>
    </row>
    <row r="2" spans="1:26" ht="17.25" customHeight="1" x14ac:dyDescent="0.4">
      <c r="A2" s="329" t="s">
        <v>1</v>
      </c>
      <c r="B2" s="329"/>
      <c r="C2" s="329"/>
      <c r="D2" s="329"/>
      <c r="E2" s="329"/>
      <c r="F2" s="329"/>
      <c r="G2" s="329"/>
      <c r="H2" s="329"/>
      <c r="J2" s="37"/>
      <c r="K2" s="37"/>
      <c r="L2" s="37"/>
      <c r="P2" s="6"/>
      <c r="R2" s="21"/>
      <c r="V2" s="2"/>
      <c r="X2" s="8"/>
    </row>
    <row r="3" spans="1:26" ht="16.5" customHeight="1" thickBot="1" x14ac:dyDescent="0.3">
      <c r="I3"/>
      <c r="J3"/>
      <c r="K3"/>
      <c r="L3"/>
      <c r="M3" s="17"/>
      <c r="N3" s="52"/>
      <c r="O3" s="52"/>
      <c r="P3" s="52"/>
      <c r="R3" s="34"/>
      <c r="V3" s="44"/>
      <c r="W3" s="27"/>
      <c r="X3" s="27"/>
      <c r="Y3" s="3"/>
      <c r="Z3" s="3"/>
    </row>
    <row r="4" spans="1:26" ht="14.4" x14ac:dyDescent="0.2">
      <c r="A4" s="42"/>
      <c r="B4" s="360" t="s">
        <v>133</v>
      </c>
      <c r="C4" s="361"/>
      <c r="D4" s="361"/>
      <c r="E4" s="361"/>
      <c r="F4" s="361"/>
      <c r="G4" s="361"/>
      <c r="H4" s="362"/>
      <c r="J4" s="217"/>
      <c r="K4" s="218"/>
      <c r="L4" s="218"/>
      <c r="M4" s="1"/>
      <c r="N4" s="1"/>
      <c r="W4" s="29"/>
      <c r="X4" s="29"/>
      <c r="Y4" s="13"/>
    </row>
    <row r="5" spans="1:26" ht="47.4" customHeight="1" thickBot="1" x14ac:dyDescent="0.25">
      <c r="A5" s="1"/>
      <c r="B5" s="363"/>
      <c r="C5" s="364"/>
      <c r="D5" s="364"/>
      <c r="E5" s="364"/>
      <c r="F5" s="364"/>
      <c r="G5" s="364"/>
      <c r="H5" s="365"/>
      <c r="J5" s="219"/>
      <c r="K5" s="218"/>
      <c r="L5" s="218"/>
      <c r="M5" s="1"/>
      <c r="N5" s="1"/>
    </row>
    <row r="6" spans="1:26" ht="13.8" thickBot="1" x14ac:dyDescent="0.3">
      <c r="D6" s="1"/>
      <c r="E6" s="1"/>
      <c r="F6" s="1"/>
      <c r="G6" s="1"/>
      <c r="H6" s="1"/>
      <c r="I6" s="16"/>
      <c r="J6" s="15"/>
      <c r="K6" s="1"/>
      <c r="L6" s="1"/>
      <c r="M6" s="1"/>
      <c r="N6" s="1"/>
    </row>
    <row r="7" spans="1:26" ht="43.5" customHeight="1" thickTop="1" thickBot="1" x14ac:dyDescent="0.3">
      <c r="B7" s="138" t="s">
        <v>163</v>
      </c>
      <c r="C7" s="138" t="s">
        <v>259</v>
      </c>
      <c r="D7" s="127" t="s">
        <v>260</v>
      </c>
      <c r="E7" s="127" t="s">
        <v>252</v>
      </c>
      <c r="F7" s="127" t="s">
        <v>254</v>
      </c>
      <c r="G7" s="127" t="s">
        <v>255</v>
      </c>
      <c r="H7" s="127" t="s">
        <v>253</v>
      </c>
      <c r="J7" s="233" t="s">
        <v>263</v>
      </c>
      <c r="K7" s="234" t="s">
        <v>262</v>
      </c>
      <c r="L7" s="236" t="s">
        <v>270</v>
      </c>
      <c r="M7" s="215" t="s">
        <v>261</v>
      </c>
    </row>
    <row r="8" spans="1:26" ht="21.75" customHeight="1" thickTop="1" thickBot="1" x14ac:dyDescent="0.3">
      <c r="B8" s="142" t="s">
        <v>257</v>
      </c>
      <c r="C8" s="142"/>
      <c r="D8" s="139"/>
      <c r="E8" s="139" t="s">
        <v>256</v>
      </c>
      <c r="F8" s="139"/>
      <c r="G8" s="139"/>
      <c r="H8" s="139"/>
      <c r="J8" s="214">
        <f>COUNTIF(E8:H116,"*")</f>
        <v>5</v>
      </c>
      <c r="K8" s="214">
        <f>COUNTIF(C8:D116,"*")</f>
        <v>12</v>
      </c>
      <c r="L8" s="214">
        <f>COUNTIF(D8:D116,"*")</f>
        <v>5</v>
      </c>
      <c r="M8" s="214">
        <f>COUNTIF(C8:H116,"*")</f>
        <v>17</v>
      </c>
    </row>
    <row r="9" spans="1:26" ht="21.75" customHeight="1" thickTop="1" thickBot="1" x14ac:dyDescent="0.3">
      <c r="B9" s="142" t="s">
        <v>258</v>
      </c>
      <c r="C9" s="142"/>
      <c r="D9" s="139"/>
      <c r="E9" s="139"/>
      <c r="F9" s="139"/>
      <c r="G9" s="139"/>
      <c r="H9" s="139" t="s">
        <v>256</v>
      </c>
      <c r="J9" s="15"/>
      <c r="K9" s="1"/>
      <c r="L9" s="1"/>
      <c r="M9" s="1"/>
      <c r="N9" s="1"/>
    </row>
    <row r="10" spans="1:26" ht="21.75" customHeight="1" thickTop="1" thickBot="1" x14ac:dyDescent="0.25">
      <c r="B10" s="142"/>
      <c r="C10" s="142" t="s">
        <v>256</v>
      </c>
      <c r="D10" s="139"/>
      <c r="E10" s="139"/>
      <c r="F10" s="139"/>
      <c r="G10" s="139"/>
      <c r="H10" s="139"/>
      <c r="J10" s="168" t="s">
        <v>264</v>
      </c>
      <c r="K10" s="180">
        <f>K8/M8</f>
        <v>0.70588235294117652</v>
      </c>
      <c r="L10" s="235"/>
      <c r="M10" s="1"/>
      <c r="N10" s="1"/>
    </row>
    <row r="11" spans="1:26" ht="21.75" customHeight="1" thickTop="1" thickBot="1" x14ac:dyDescent="0.3">
      <c r="B11" s="142"/>
      <c r="C11" s="142"/>
      <c r="D11" s="139" t="s">
        <v>256</v>
      </c>
      <c r="E11" s="139"/>
      <c r="F11" s="139" t="s">
        <v>256</v>
      </c>
      <c r="G11" s="139"/>
      <c r="H11" s="139"/>
      <c r="J11" s="168" t="s">
        <v>269</v>
      </c>
      <c r="K11" s="180">
        <f>J8/M8</f>
        <v>0.29411764705882354</v>
      </c>
      <c r="L11" s="235"/>
      <c r="M11" s="1"/>
      <c r="N11" s="16"/>
    </row>
    <row r="12" spans="1:26" ht="24" customHeight="1" thickTop="1" thickBot="1" x14ac:dyDescent="0.3">
      <c r="B12" s="142"/>
      <c r="C12" s="142" t="s">
        <v>256</v>
      </c>
      <c r="D12" s="139"/>
      <c r="E12" s="139"/>
      <c r="F12" s="139"/>
      <c r="G12" s="139"/>
      <c r="H12" s="139"/>
      <c r="J12" s="168" t="s">
        <v>135</v>
      </c>
      <c r="K12" s="180">
        <f>L8/K8</f>
        <v>0.41666666666666669</v>
      </c>
      <c r="L12" s="153"/>
      <c r="M12" s="208"/>
      <c r="N12" s="16"/>
    </row>
    <row r="13" spans="1:26" ht="15" thickTop="1" thickBot="1" x14ac:dyDescent="0.3">
      <c r="B13" s="142"/>
      <c r="C13" s="142" t="s">
        <v>256</v>
      </c>
      <c r="D13" s="139"/>
      <c r="E13" s="139"/>
      <c r="F13" s="139" t="s">
        <v>256</v>
      </c>
      <c r="G13" s="139"/>
      <c r="H13" s="139"/>
      <c r="K13" s="153"/>
      <c r="L13" s="153"/>
      <c r="M13" s="208"/>
      <c r="N13" s="16"/>
    </row>
    <row r="14" spans="1:26" ht="15" thickTop="1" thickBot="1" x14ac:dyDescent="0.3">
      <c r="B14" s="142"/>
      <c r="C14" s="142"/>
      <c r="D14" s="139"/>
      <c r="E14" s="139"/>
      <c r="F14" s="139"/>
      <c r="G14" s="139" t="s">
        <v>256</v>
      </c>
      <c r="H14" s="139"/>
      <c r="J14" s="153"/>
      <c r="K14" s="153"/>
      <c r="L14" s="153"/>
      <c r="M14" s="208"/>
      <c r="N14" s="16"/>
    </row>
    <row r="15" spans="1:26" ht="15" thickTop="1" thickBot="1" x14ac:dyDescent="0.3">
      <c r="B15" s="142"/>
      <c r="C15" s="142"/>
      <c r="D15" s="139" t="s">
        <v>256</v>
      </c>
      <c r="E15" s="139"/>
      <c r="F15" s="139"/>
      <c r="G15" s="139"/>
      <c r="H15" s="139"/>
      <c r="K15" s="153"/>
      <c r="L15" s="153"/>
      <c r="M15" s="208"/>
      <c r="N15" s="16"/>
    </row>
    <row r="16" spans="1:26" ht="15" thickTop="1" thickBot="1" x14ac:dyDescent="0.3">
      <c r="B16" s="142"/>
      <c r="C16" s="142" t="s">
        <v>256</v>
      </c>
      <c r="D16" s="139"/>
      <c r="E16" s="139"/>
      <c r="F16" s="139"/>
      <c r="G16" s="139"/>
      <c r="H16" s="139"/>
      <c r="I16" s="2"/>
      <c r="J16" s="1"/>
      <c r="K16" s="1"/>
      <c r="L16" s="1"/>
      <c r="N16" s="16"/>
    </row>
    <row r="17" spans="2:14" ht="15" thickTop="1" thickBot="1" x14ac:dyDescent="0.3">
      <c r="B17" s="142"/>
      <c r="C17" s="142" t="s">
        <v>256</v>
      </c>
      <c r="D17" s="139"/>
      <c r="E17" s="139"/>
      <c r="F17" s="139"/>
      <c r="G17" s="139"/>
      <c r="H17" s="139"/>
      <c r="I17" s="2"/>
      <c r="J17" s="1"/>
      <c r="K17" s="1"/>
      <c r="L17" s="1"/>
      <c r="N17" s="16"/>
    </row>
    <row r="18" spans="2:14" ht="15" thickTop="1" thickBot="1" x14ac:dyDescent="0.3">
      <c r="B18" s="142"/>
      <c r="C18" s="142"/>
      <c r="D18" s="139" t="s">
        <v>256</v>
      </c>
      <c r="E18" s="139"/>
      <c r="F18" s="139"/>
      <c r="G18" s="139"/>
      <c r="H18" s="139"/>
      <c r="I18" s="2"/>
      <c r="J18" s="1"/>
      <c r="K18" s="1"/>
      <c r="L18" s="1"/>
      <c r="N18" s="16"/>
    </row>
    <row r="19" spans="2:14" ht="15" thickTop="1" thickBot="1" x14ac:dyDescent="0.3">
      <c r="B19" s="142"/>
      <c r="C19" s="142" t="s">
        <v>256</v>
      </c>
      <c r="D19" s="139"/>
      <c r="E19" s="139"/>
      <c r="F19" s="139"/>
      <c r="G19" s="139"/>
      <c r="H19" s="139"/>
      <c r="I19" s="2"/>
      <c r="J19" s="1"/>
      <c r="K19" s="1"/>
      <c r="L19" s="1"/>
      <c r="N19" s="16"/>
    </row>
    <row r="20" spans="2:14" ht="15" thickTop="1" thickBot="1" x14ac:dyDescent="0.3">
      <c r="B20" s="142"/>
      <c r="C20" s="142"/>
      <c r="D20" s="139" t="s">
        <v>256</v>
      </c>
      <c r="E20" s="139"/>
      <c r="F20" s="139"/>
      <c r="G20" s="139"/>
      <c r="H20" s="139"/>
      <c r="I20" s="2"/>
      <c r="J20" s="1"/>
      <c r="K20" s="1"/>
      <c r="L20" s="1"/>
      <c r="N20" s="16"/>
    </row>
    <row r="21" spans="2:14" ht="15" thickTop="1" thickBot="1" x14ac:dyDescent="0.3">
      <c r="B21" s="142"/>
      <c r="C21" s="142"/>
      <c r="D21" s="139" t="s">
        <v>256</v>
      </c>
      <c r="E21" s="139"/>
      <c r="F21" s="139"/>
      <c r="G21" s="139"/>
      <c r="H21" s="139"/>
      <c r="I21" s="2"/>
      <c r="J21" s="1"/>
      <c r="K21" s="1"/>
      <c r="L21" s="1"/>
      <c r="N21" s="16"/>
    </row>
    <row r="22" spans="2:14" ht="15" thickTop="1" thickBot="1" x14ac:dyDescent="0.3">
      <c r="B22" s="142"/>
      <c r="C22" s="142" t="s">
        <v>256</v>
      </c>
      <c r="D22" s="139"/>
      <c r="E22" s="139"/>
      <c r="F22" s="139"/>
      <c r="G22" s="139"/>
      <c r="H22" s="139"/>
      <c r="I22" s="2"/>
      <c r="J22" s="1"/>
      <c r="K22" s="1"/>
      <c r="L22" s="1"/>
      <c r="N22" s="16"/>
    </row>
    <row r="23" spans="2:14" ht="15" thickTop="1" thickBot="1" x14ac:dyDescent="0.3">
      <c r="B23" s="142"/>
      <c r="C23" s="142"/>
      <c r="D23" s="139"/>
      <c r="E23" s="139"/>
      <c r="F23" s="139"/>
      <c r="G23" s="139"/>
      <c r="H23" s="139"/>
      <c r="I23" s="2"/>
      <c r="J23" s="1"/>
      <c r="K23" s="1"/>
      <c r="L23" s="1"/>
      <c r="N23" s="16"/>
    </row>
    <row r="24" spans="2:14" ht="15" thickTop="1" thickBot="1" x14ac:dyDescent="0.3">
      <c r="B24" s="142"/>
      <c r="C24" s="142"/>
      <c r="D24" s="139"/>
      <c r="E24" s="139"/>
      <c r="F24" s="139"/>
      <c r="G24" s="139"/>
      <c r="H24" s="139"/>
      <c r="I24" s="2"/>
      <c r="J24" s="1"/>
      <c r="K24" s="1"/>
      <c r="L24" s="1"/>
      <c r="N24" s="16"/>
    </row>
    <row r="25" spans="2:14" ht="15" thickTop="1" thickBot="1" x14ac:dyDescent="0.3">
      <c r="B25" s="142"/>
      <c r="C25" s="142"/>
      <c r="D25" s="139"/>
      <c r="E25" s="139"/>
      <c r="F25" s="139"/>
      <c r="G25" s="139"/>
      <c r="H25" s="139"/>
      <c r="I25" s="2"/>
      <c r="J25" s="1"/>
      <c r="K25" s="1"/>
      <c r="L25" s="1"/>
      <c r="N25" s="16"/>
    </row>
    <row r="26" spans="2:14" ht="15" thickTop="1" thickBot="1" x14ac:dyDescent="0.3">
      <c r="B26" s="142"/>
      <c r="C26" s="142"/>
      <c r="D26" s="139"/>
      <c r="E26" s="139"/>
      <c r="F26" s="139"/>
      <c r="G26" s="139"/>
      <c r="H26" s="139"/>
      <c r="I26" s="2"/>
      <c r="J26" s="1"/>
      <c r="K26" s="1"/>
      <c r="L26" s="1"/>
      <c r="N26" s="16"/>
    </row>
    <row r="27" spans="2:14" ht="15" thickTop="1" thickBot="1" x14ac:dyDescent="0.3">
      <c r="B27" s="142"/>
      <c r="C27" s="142"/>
      <c r="D27" s="139"/>
      <c r="E27" s="139"/>
      <c r="F27" s="139"/>
      <c r="G27" s="139"/>
      <c r="H27" s="139"/>
      <c r="I27" s="2"/>
      <c r="J27" s="1"/>
      <c r="K27" s="1"/>
      <c r="L27" s="1"/>
      <c r="N27" s="16"/>
    </row>
    <row r="28" spans="2:14" ht="15" thickTop="1" thickBot="1" x14ac:dyDescent="0.3">
      <c r="B28" s="142"/>
      <c r="C28" s="142"/>
      <c r="D28" s="139"/>
      <c r="E28" s="139"/>
      <c r="F28" s="139"/>
      <c r="G28" s="139"/>
      <c r="H28" s="139"/>
      <c r="I28" s="2"/>
      <c r="J28" s="1"/>
      <c r="K28" s="1"/>
      <c r="L28" s="1"/>
      <c r="N28" s="16"/>
    </row>
    <row r="29" spans="2:14" ht="15" thickTop="1" thickBot="1" x14ac:dyDescent="0.3">
      <c r="B29" s="142"/>
      <c r="C29" s="142"/>
      <c r="D29" s="139"/>
      <c r="E29" s="139"/>
      <c r="F29" s="139"/>
      <c r="G29" s="139"/>
      <c r="H29" s="139"/>
      <c r="I29" s="2"/>
      <c r="J29" s="1"/>
      <c r="K29" s="1"/>
      <c r="L29" s="1"/>
      <c r="N29" s="16"/>
    </row>
    <row r="30" spans="2:14" ht="15" thickTop="1" thickBot="1" x14ac:dyDescent="0.3">
      <c r="B30" s="142"/>
      <c r="C30" s="142"/>
      <c r="D30" s="139"/>
      <c r="E30" s="139"/>
      <c r="F30" s="139"/>
      <c r="G30" s="139"/>
      <c r="H30" s="139"/>
      <c r="I30" s="2"/>
      <c r="J30" s="1"/>
      <c r="K30" s="1"/>
      <c r="L30" s="1"/>
      <c r="N30" s="16"/>
    </row>
    <row r="31" spans="2:14" ht="15" thickTop="1" thickBot="1" x14ac:dyDescent="0.3">
      <c r="B31" s="142"/>
      <c r="C31" s="142"/>
      <c r="D31" s="139"/>
      <c r="E31" s="139"/>
      <c r="F31" s="139"/>
      <c r="G31" s="139"/>
      <c r="H31" s="139"/>
      <c r="I31" s="2"/>
      <c r="J31" s="1"/>
      <c r="K31" s="1"/>
      <c r="L31" s="1"/>
      <c r="N31" s="16"/>
    </row>
    <row r="32" spans="2:14" ht="15" thickTop="1" thickBot="1" x14ac:dyDescent="0.3">
      <c r="B32" s="142"/>
      <c r="C32" s="142"/>
      <c r="D32" s="139"/>
      <c r="E32" s="139"/>
      <c r="F32" s="139"/>
      <c r="G32" s="139"/>
      <c r="H32" s="139"/>
      <c r="I32" s="2"/>
      <c r="J32" s="1"/>
      <c r="K32" s="1"/>
      <c r="L32" s="1"/>
      <c r="N32" s="16"/>
    </row>
    <row r="33" spans="2:14" ht="15" thickTop="1" thickBot="1" x14ac:dyDescent="0.3">
      <c r="B33" s="142"/>
      <c r="C33" s="142"/>
      <c r="D33" s="139"/>
      <c r="E33" s="139"/>
      <c r="F33" s="139"/>
      <c r="G33" s="139"/>
      <c r="H33" s="139"/>
      <c r="I33" s="2"/>
      <c r="J33" s="1"/>
      <c r="K33" s="1"/>
      <c r="L33" s="1"/>
      <c r="N33" s="16"/>
    </row>
    <row r="34" spans="2:14" ht="15" thickTop="1" thickBot="1" x14ac:dyDescent="0.3">
      <c r="B34" s="142"/>
      <c r="C34" s="142"/>
      <c r="D34" s="139"/>
      <c r="E34" s="139"/>
      <c r="F34" s="139"/>
      <c r="G34" s="139"/>
      <c r="H34" s="139"/>
      <c r="I34" s="2"/>
      <c r="J34" s="1"/>
      <c r="K34" s="1"/>
      <c r="L34" s="1"/>
      <c r="N34" s="16"/>
    </row>
    <row r="35" spans="2:14" ht="15" thickTop="1" thickBot="1" x14ac:dyDescent="0.3">
      <c r="B35" s="142"/>
      <c r="C35" s="142"/>
      <c r="D35" s="139"/>
      <c r="E35" s="139"/>
      <c r="F35" s="139"/>
      <c r="G35" s="139"/>
      <c r="H35" s="139"/>
      <c r="I35" s="2"/>
      <c r="J35" s="1"/>
      <c r="K35" s="1"/>
      <c r="L35" s="1"/>
      <c r="N35" s="16"/>
    </row>
    <row r="36" spans="2:14" ht="15" thickTop="1" thickBot="1" x14ac:dyDescent="0.3">
      <c r="B36" s="142"/>
      <c r="C36" s="142"/>
      <c r="D36" s="139"/>
      <c r="E36" s="139"/>
      <c r="F36" s="139"/>
      <c r="G36" s="139"/>
      <c r="H36" s="139"/>
      <c r="I36" s="2"/>
      <c r="J36" s="1"/>
      <c r="K36" s="1"/>
      <c r="L36" s="1"/>
      <c r="N36" s="16"/>
    </row>
    <row r="37" spans="2:14" ht="15" thickTop="1" thickBot="1" x14ac:dyDescent="0.3">
      <c r="B37" s="142"/>
      <c r="C37" s="142"/>
      <c r="D37" s="139"/>
      <c r="E37" s="139"/>
      <c r="F37" s="139"/>
      <c r="G37" s="139"/>
      <c r="H37" s="139"/>
      <c r="I37" s="2"/>
      <c r="J37" s="1"/>
      <c r="K37" s="1"/>
      <c r="L37" s="1"/>
      <c r="N37" s="16"/>
    </row>
    <row r="38" spans="2:14" ht="15" thickTop="1" thickBot="1" x14ac:dyDescent="0.3">
      <c r="B38" s="142"/>
      <c r="C38" s="142"/>
      <c r="D38" s="139"/>
      <c r="E38" s="139"/>
      <c r="F38" s="139"/>
      <c r="G38" s="139"/>
      <c r="H38" s="139"/>
      <c r="I38" s="2"/>
      <c r="J38" s="1"/>
      <c r="K38" s="1"/>
      <c r="L38" s="1"/>
      <c r="N38" s="16"/>
    </row>
    <row r="39" spans="2:14" ht="15" thickTop="1" thickBot="1" x14ac:dyDescent="0.3">
      <c r="B39" s="142"/>
      <c r="C39" s="142"/>
      <c r="D39" s="139"/>
      <c r="E39" s="139"/>
      <c r="F39" s="139"/>
      <c r="G39" s="139"/>
      <c r="H39" s="139"/>
      <c r="I39" s="2"/>
      <c r="J39" s="1"/>
      <c r="K39" s="1"/>
      <c r="L39" s="1"/>
      <c r="N39" s="16"/>
    </row>
    <row r="40" spans="2:14" ht="15" thickTop="1" thickBot="1" x14ac:dyDescent="0.3">
      <c r="B40" s="142"/>
      <c r="C40" s="142"/>
      <c r="D40" s="139"/>
      <c r="E40" s="139"/>
      <c r="F40" s="139"/>
      <c r="G40" s="139"/>
      <c r="H40" s="139"/>
      <c r="I40" s="2"/>
      <c r="J40" s="1"/>
      <c r="K40" s="1"/>
      <c r="L40" s="1"/>
      <c r="N40" s="16"/>
    </row>
    <row r="41" spans="2:14" ht="15" thickTop="1" thickBot="1" x14ac:dyDescent="0.3">
      <c r="B41" s="142"/>
      <c r="C41" s="142"/>
      <c r="D41" s="139"/>
      <c r="E41" s="139"/>
      <c r="F41" s="139"/>
      <c r="G41" s="139"/>
      <c r="H41" s="139"/>
      <c r="I41" s="2"/>
      <c r="J41" s="1"/>
      <c r="K41" s="1"/>
      <c r="L41" s="1"/>
      <c r="N41" s="16"/>
    </row>
    <row r="42" spans="2:14" ht="15" thickTop="1" thickBot="1" x14ac:dyDescent="0.3">
      <c r="B42" s="142"/>
      <c r="C42" s="142"/>
      <c r="D42" s="139"/>
      <c r="E42" s="139"/>
      <c r="F42" s="139"/>
      <c r="G42" s="139"/>
      <c r="H42" s="139"/>
      <c r="I42" s="2"/>
      <c r="J42" s="1"/>
      <c r="K42" s="1"/>
      <c r="L42" s="1"/>
      <c r="N42" s="16"/>
    </row>
    <row r="43" spans="2:14" ht="15" thickTop="1" thickBot="1" x14ac:dyDescent="0.3">
      <c r="B43" s="142"/>
      <c r="C43" s="142"/>
      <c r="D43" s="139"/>
      <c r="E43" s="139"/>
      <c r="F43" s="139"/>
      <c r="G43" s="139"/>
      <c r="H43" s="139"/>
      <c r="I43" s="2"/>
      <c r="J43" s="1"/>
      <c r="K43" s="1"/>
      <c r="L43" s="1"/>
      <c r="N43" s="16"/>
    </row>
    <row r="44" spans="2:14" ht="15" thickTop="1" thickBot="1" x14ac:dyDescent="0.3">
      <c r="B44" s="142"/>
      <c r="C44" s="142"/>
      <c r="D44" s="139"/>
      <c r="E44" s="139"/>
      <c r="F44" s="139"/>
      <c r="G44" s="139"/>
      <c r="H44" s="139"/>
      <c r="I44" s="2"/>
      <c r="J44" s="1"/>
      <c r="K44" s="1"/>
      <c r="L44" s="1"/>
      <c r="N44" s="16"/>
    </row>
    <row r="45" spans="2:14" ht="15" thickTop="1" thickBot="1" x14ac:dyDescent="0.3">
      <c r="B45" s="142"/>
      <c r="C45" s="142"/>
      <c r="D45" s="139"/>
      <c r="E45" s="139"/>
      <c r="F45" s="139"/>
      <c r="G45" s="139"/>
      <c r="H45" s="139"/>
      <c r="I45" s="2"/>
      <c r="J45" s="1"/>
      <c r="K45" s="1"/>
      <c r="L45" s="1"/>
      <c r="N45" s="16"/>
    </row>
    <row r="46" spans="2:14" ht="15" thickTop="1" thickBot="1" x14ac:dyDescent="0.3">
      <c r="B46" s="142"/>
      <c r="C46" s="142"/>
      <c r="D46" s="139"/>
      <c r="E46" s="139"/>
      <c r="F46" s="139"/>
      <c r="G46" s="139"/>
      <c r="H46" s="139"/>
      <c r="I46" s="2"/>
      <c r="J46" s="1"/>
      <c r="K46" s="1"/>
      <c r="L46" s="1"/>
      <c r="N46" s="16"/>
    </row>
    <row r="47" spans="2:14" ht="15" thickTop="1" thickBot="1" x14ac:dyDescent="0.3">
      <c r="B47" s="142"/>
      <c r="C47" s="142"/>
      <c r="D47" s="139"/>
      <c r="E47" s="139"/>
      <c r="F47" s="139"/>
      <c r="G47" s="139"/>
      <c r="H47" s="139"/>
      <c r="I47" s="2"/>
      <c r="J47" s="1"/>
      <c r="K47" s="1"/>
      <c r="L47" s="1"/>
      <c r="N47" s="16"/>
    </row>
    <row r="48" spans="2:14" ht="15" thickTop="1" thickBot="1" x14ac:dyDescent="0.3">
      <c r="B48" s="142"/>
      <c r="C48" s="142"/>
      <c r="D48" s="139"/>
      <c r="E48" s="139"/>
      <c r="F48" s="139"/>
      <c r="G48" s="139"/>
      <c r="H48" s="139"/>
      <c r="I48" s="2"/>
      <c r="J48" s="1"/>
      <c r="K48" s="1"/>
      <c r="L48" s="1"/>
      <c r="N48" s="16"/>
    </row>
    <row r="49" spans="2:14" ht="15" thickTop="1" thickBot="1" x14ac:dyDescent="0.3">
      <c r="B49" s="142"/>
      <c r="C49" s="142"/>
      <c r="D49" s="139"/>
      <c r="E49" s="139"/>
      <c r="F49" s="139"/>
      <c r="G49" s="139"/>
      <c r="H49" s="139"/>
      <c r="I49" s="2"/>
      <c r="J49" s="1"/>
      <c r="K49" s="1"/>
      <c r="L49" s="1"/>
      <c r="N49" s="16"/>
    </row>
    <row r="50" spans="2:14" ht="15" thickTop="1" thickBot="1" x14ac:dyDescent="0.3">
      <c r="B50" s="142"/>
      <c r="C50" s="142"/>
      <c r="D50" s="139"/>
      <c r="E50" s="139"/>
      <c r="F50" s="139"/>
      <c r="G50" s="139"/>
      <c r="H50" s="139"/>
      <c r="I50" s="2"/>
      <c r="J50" s="1"/>
      <c r="K50" s="1"/>
      <c r="L50" s="1"/>
      <c r="N50" s="16"/>
    </row>
    <row r="51" spans="2:14" ht="15" thickTop="1" thickBot="1" x14ac:dyDescent="0.3">
      <c r="B51" s="142"/>
      <c r="C51" s="142"/>
      <c r="D51" s="139"/>
      <c r="E51" s="139"/>
      <c r="F51" s="139"/>
      <c r="G51" s="139"/>
      <c r="H51" s="139"/>
      <c r="I51" s="2"/>
      <c r="J51" s="1"/>
      <c r="K51" s="1"/>
      <c r="L51" s="1"/>
      <c r="N51" s="16"/>
    </row>
    <row r="52" spans="2:14" ht="15" thickTop="1" thickBot="1" x14ac:dyDescent="0.3">
      <c r="B52" s="142"/>
      <c r="C52" s="142"/>
      <c r="D52" s="139"/>
      <c r="E52" s="139"/>
      <c r="F52" s="139"/>
      <c r="G52" s="139"/>
      <c r="H52" s="139"/>
      <c r="I52" s="2"/>
      <c r="J52" s="1"/>
      <c r="K52" s="1"/>
      <c r="L52" s="1"/>
      <c r="N52" s="16"/>
    </row>
    <row r="53" spans="2:14" ht="15" thickTop="1" thickBot="1" x14ac:dyDescent="0.3">
      <c r="B53" s="142"/>
      <c r="C53" s="142"/>
      <c r="D53" s="139"/>
      <c r="E53" s="139"/>
      <c r="F53" s="139"/>
      <c r="G53" s="139"/>
      <c r="H53" s="139"/>
      <c r="I53" s="2"/>
      <c r="J53" s="1"/>
      <c r="K53" s="1"/>
      <c r="L53" s="1"/>
      <c r="N53" s="16"/>
    </row>
    <row r="54" spans="2:14" ht="15" thickTop="1" thickBot="1" x14ac:dyDescent="0.3">
      <c r="B54" s="142"/>
      <c r="C54" s="142"/>
      <c r="D54" s="139"/>
      <c r="E54" s="139"/>
      <c r="F54" s="139"/>
      <c r="G54" s="139"/>
      <c r="H54" s="139"/>
      <c r="I54" s="2"/>
      <c r="J54" s="1"/>
      <c r="K54" s="1"/>
      <c r="L54" s="1"/>
      <c r="N54" s="16"/>
    </row>
    <row r="55" spans="2:14" ht="15" thickTop="1" thickBot="1" x14ac:dyDescent="0.3">
      <c r="B55" s="142"/>
      <c r="C55" s="142"/>
      <c r="D55" s="139"/>
      <c r="E55" s="139"/>
      <c r="F55" s="139"/>
      <c r="G55" s="139"/>
      <c r="H55" s="139"/>
      <c r="I55" s="2"/>
      <c r="J55" s="1"/>
      <c r="K55" s="1"/>
      <c r="L55" s="1"/>
      <c r="N55" s="16"/>
    </row>
    <row r="56" spans="2:14" ht="15" thickTop="1" thickBot="1" x14ac:dyDescent="0.3">
      <c r="B56" s="142"/>
      <c r="C56" s="142"/>
      <c r="D56" s="139"/>
      <c r="E56" s="139"/>
      <c r="F56" s="139"/>
      <c r="G56" s="139"/>
      <c r="H56" s="139"/>
      <c r="I56" s="2"/>
      <c r="J56" s="1"/>
      <c r="K56" s="1"/>
      <c r="L56" s="1"/>
      <c r="N56" s="16"/>
    </row>
    <row r="57" spans="2:14" ht="15" thickTop="1" thickBot="1" x14ac:dyDescent="0.3">
      <c r="B57" s="142"/>
      <c r="C57" s="142"/>
      <c r="D57" s="139"/>
      <c r="E57" s="139"/>
      <c r="F57" s="139"/>
      <c r="G57" s="139"/>
      <c r="H57" s="139"/>
      <c r="I57" s="2"/>
      <c r="J57" s="1"/>
      <c r="K57" s="1"/>
      <c r="L57" s="1"/>
      <c r="N57" s="16"/>
    </row>
    <row r="58" spans="2:14" ht="15" thickTop="1" thickBot="1" x14ac:dyDescent="0.3">
      <c r="B58" s="142"/>
      <c r="C58" s="142"/>
      <c r="D58" s="139"/>
      <c r="E58" s="139"/>
      <c r="F58" s="139"/>
      <c r="G58" s="139"/>
      <c r="H58" s="139"/>
      <c r="I58" s="2"/>
      <c r="J58" s="1"/>
      <c r="K58" s="1"/>
      <c r="L58" s="1"/>
      <c r="N58" s="16"/>
    </row>
    <row r="59" spans="2:14" ht="15" thickTop="1" thickBot="1" x14ac:dyDescent="0.3">
      <c r="B59" s="142"/>
      <c r="C59" s="142"/>
      <c r="D59" s="139"/>
      <c r="E59" s="139"/>
      <c r="F59" s="139"/>
      <c r="G59" s="139"/>
      <c r="H59" s="139"/>
      <c r="I59" s="2"/>
      <c r="J59" s="1"/>
      <c r="K59" s="1"/>
      <c r="L59" s="1"/>
      <c r="N59" s="16"/>
    </row>
    <row r="60" spans="2:14" ht="15" thickTop="1" thickBot="1" x14ac:dyDescent="0.3">
      <c r="B60" s="142"/>
      <c r="C60" s="142"/>
      <c r="D60" s="139"/>
      <c r="E60" s="139"/>
      <c r="F60" s="139"/>
      <c r="G60" s="139"/>
      <c r="H60" s="139"/>
      <c r="I60" s="2"/>
      <c r="J60" s="1"/>
      <c r="K60" s="1"/>
      <c r="L60" s="1"/>
      <c r="N60" s="16"/>
    </row>
    <row r="61" spans="2:14" ht="15" thickTop="1" thickBot="1" x14ac:dyDescent="0.3">
      <c r="B61" s="142"/>
      <c r="C61" s="142"/>
      <c r="D61" s="139"/>
      <c r="E61" s="139"/>
      <c r="F61" s="139"/>
      <c r="G61" s="139"/>
      <c r="H61" s="139"/>
      <c r="I61" s="2"/>
      <c r="J61" s="1"/>
      <c r="K61" s="1"/>
      <c r="L61" s="1"/>
      <c r="N61" s="16"/>
    </row>
    <row r="62" spans="2:14" ht="15" thickTop="1" thickBot="1" x14ac:dyDescent="0.3">
      <c r="B62" s="142"/>
      <c r="C62" s="142"/>
      <c r="D62" s="139"/>
      <c r="E62" s="139"/>
      <c r="F62" s="139"/>
      <c r="G62" s="139"/>
      <c r="H62" s="139"/>
      <c r="I62" s="2"/>
      <c r="J62" s="1"/>
      <c r="K62" s="1"/>
      <c r="L62" s="1"/>
      <c r="N62" s="16"/>
    </row>
    <row r="63" spans="2:14" ht="15" thickTop="1" thickBot="1" x14ac:dyDescent="0.3">
      <c r="B63" s="142"/>
      <c r="C63" s="142"/>
      <c r="D63" s="139"/>
      <c r="E63" s="139"/>
      <c r="F63" s="139"/>
      <c r="G63" s="139"/>
      <c r="H63" s="139"/>
      <c r="I63" s="2"/>
      <c r="J63" s="1"/>
      <c r="K63" s="1"/>
      <c r="L63" s="1"/>
      <c r="N63" s="16"/>
    </row>
    <row r="64" spans="2:14" ht="15" thickTop="1" thickBot="1" x14ac:dyDescent="0.3">
      <c r="B64" s="142"/>
      <c r="C64" s="142"/>
      <c r="D64" s="139"/>
      <c r="E64" s="139"/>
      <c r="F64" s="139"/>
      <c r="G64" s="139"/>
      <c r="H64" s="139"/>
      <c r="I64" s="2"/>
      <c r="J64" s="1"/>
      <c r="K64" s="1"/>
      <c r="L64" s="1"/>
      <c r="N64" s="16"/>
    </row>
    <row r="65" spans="2:14" ht="15" thickTop="1" thickBot="1" x14ac:dyDescent="0.3">
      <c r="B65" s="142"/>
      <c r="C65" s="142"/>
      <c r="D65" s="139"/>
      <c r="E65" s="139"/>
      <c r="F65" s="139"/>
      <c r="G65" s="139"/>
      <c r="H65" s="139"/>
      <c r="I65" s="2"/>
      <c r="J65" s="1"/>
      <c r="K65" s="1"/>
      <c r="L65" s="1"/>
      <c r="N65" s="16"/>
    </row>
    <row r="66" spans="2:14" ht="15" thickTop="1" thickBot="1" x14ac:dyDescent="0.3">
      <c r="B66" s="142"/>
      <c r="C66" s="142"/>
      <c r="D66" s="139"/>
      <c r="E66" s="139"/>
      <c r="F66" s="139"/>
      <c r="G66" s="139"/>
      <c r="H66" s="139"/>
      <c r="I66" s="2"/>
      <c r="J66" s="1"/>
      <c r="K66" s="1"/>
      <c r="L66" s="1"/>
      <c r="N66" s="16"/>
    </row>
    <row r="67" spans="2:14" ht="15" thickTop="1" thickBot="1" x14ac:dyDescent="0.3">
      <c r="B67" s="142"/>
      <c r="C67" s="142"/>
      <c r="D67" s="139"/>
      <c r="E67" s="139"/>
      <c r="F67" s="139"/>
      <c r="G67" s="139"/>
      <c r="H67" s="139"/>
      <c r="I67" s="2"/>
      <c r="J67" s="1"/>
      <c r="K67" s="1"/>
      <c r="L67" s="1"/>
      <c r="N67" s="16"/>
    </row>
    <row r="68" spans="2:14" ht="15" thickTop="1" thickBot="1" x14ac:dyDescent="0.3">
      <c r="B68" s="142"/>
      <c r="C68" s="142"/>
      <c r="D68" s="139"/>
      <c r="E68" s="139"/>
      <c r="F68" s="139"/>
      <c r="G68" s="139"/>
      <c r="H68" s="139"/>
      <c r="I68" s="2"/>
      <c r="J68" s="1"/>
      <c r="K68" s="1"/>
      <c r="L68" s="1"/>
      <c r="N68" s="16"/>
    </row>
    <row r="69" spans="2:14" ht="15" thickTop="1" thickBot="1" x14ac:dyDescent="0.3">
      <c r="B69" s="142"/>
      <c r="C69" s="142"/>
      <c r="D69" s="139"/>
      <c r="E69" s="139"/>
      <c r="F69" s="139"/>
      <c r="G69" s="139"/>
      <c r="H69" s="139"/>
      <c r="I69" s="2"/>
      <c r="J69" s="1"/>
      <c r="K69" s="1"/>
      <c r="L69" s="1"/>
      <c r="N69" s="16"/>
    </row>
    <row r="70" spans="2:14" ht="15" thickTop="1" thickBot="1" x14ac:dyDescent="0.3">
      <c r="B70" s="142"/>
      <c r="C70" s="142"/>
      <c r="D70" s="139"/>
      <c r="E70" s="139"/>
      <c r="F70" s="139"/>
      <c r="G70" s="139"/>
      <c r="H70" s="139"/>
      <c r="I70" s="2"/>
      <c r="J70" s="1"/>
      <c r="K70" s="1"/>
      <c r="L70" s="1"/>
      <c r="N70" s="16"/>
    </row>
    <row r="71" spans="2:14" ht="15" thickTop="1" thickBot="1" x14ac:dyDescent="0.3">
      <c r="B71" s="142"/>
      <c r="C71" s="142"/>
      <c r="D71" s="139"/>
      <c r="E71" s="139"/>
      <c r="F71" s="139"/>
      <c r="G71" s="139"/>
      <c r="H71" s="139"/>
      <c r="I71" s="2"/>
      <c r="J71" s="1"/>
      <c r="K71" s="1"/>
      <c r="L71" s="1"/>
      <c r="N71" s="16"/>
    </row>
    <row r="72" spans="2:14" ht="15" thickTop="1" thickBot="1" x14ac:dyDescent="0.3">
      <c r="B72" s="142"/>
      <c r="C72" s="142"/>
      <c r="D72" s="139"/>
      <c r="E72" s="139"/>
      <c r="F72" s="139"/>
      <c r="G72" s="139"/>
      <c r="H72" s="139"/>
      <c r="I72" s="2"/>
      <c r="J72" s="1"/>
      <c r="K72" s="1"/>
      <c r="L72" s="1"/>
      <c r="N72" s="16"/>
    </row>
    <row r="73" spans="2:14" ht="15" thickTop="1" thickBot="1" x14ac:dyDescent="0.3">
      <c r="B73" s="142"/>
      <c r="C73" s="142"/>
      <c r="D73" s="139"/>
      <c r="E73" s="139"/>
      <c r="F73" s="139"/>
      <c r="G73" s="139"/>
      <c r="H73" s="139"/>
      <c r="I73" s="2"/>
      <c r="J73" s="1"/>
      <c r="K73" s="1"/>
      <c r="L73" s="1"/>
      <c r="N73" s="16"/>
    </row>
    <row r="74" spans="2:14" ht="15" thickTop="1" thickBot="1" x14ac:dyDescent="0.3">
      <c r="B74" s="142"/>
      <c r="C74" s="142"/>
      <c r="D74" s="139"/>
      <c r="E74" s="139"/>
      <c r="F74" s="139"/>
      <c r="G74" s="139"/>
      <c r="H74" s="139"/>
      <c r="I74" s="2"/>
      <c r="J74" s="1"/>
      <c r="K74" s="1"/>
      <c r="L74" s="1"/>
      <c r="N74" s="16"/>
    </row>
    <row r="75" spans="2:14" ht="15" thickTop="1" thickBot="1" x14ac:dyDescent="0.3">
      <c r="B75" s="142"/>
      <c r="C75" s="142"/>
      <c r="D75" s="139"/>
      <c r="E75" s="139"/>
      <c r="F75" s="139"/>
      <c r="G75" s="139"/>
      <c r="H75" s="139"/>
      <c r="I75" s="2"/>
      <c r="J75" s="1"/>
      <c r="K75" s="1"/>
      <c r="L75" s="1"/>
      <c r="N75" s="16"/>
    </row>
    <row r="76" spans="2:14" ht="15" thickTop="1" thickBot="1" x14ac:dyDescent="0.3">
      <c r="B76" s="142"/>
      <c r="C76" s="142"/>
      <c r="D76" s="139"/>
      <c r="E76" s="139"/>
      <c r="F76" s="139"/>
      <c r="G76" s="139"/>
      <c r="H76" s="139"/>
      <c r="I76" s="2"/>
      <c r="J76" s="1"/>
      <c r="K76" s="1"/>
      <c r="L76" s="1"/>
      <c r="N76" s="16"/>
    </row>
    <row r="77" spans="2:14" ht="15" thickTop="1" thickBot="1" x14ac:dyDescent="0.3">
      <c r="B77" s="142"/>
      <c r="C77" s="142"/>
      <c r="D77" s="139"/>
      <c r="E77" s="139"/>
      <c r="F77" s="139"/>
      <c r="G77" s="139"/>
      <c r="H77" s="139"/>
      <c r="I77" s="2"/>
      <c r="J77" s="1"/>
      <c r="K77" s="1"/>
      <c r="L77" s="1"/>
      <c r="N77" s="16"/>
    </row>
    <row r="78" spans="2:14" ht="15" thickTop="1" thickBot="1" x14ac:dyDescent="0.3">
      <c r="B78" s="142"/>
      <c r="C78" s="142"/>
      <c r="D78" s="139"/>
      <c r="E78" s="139"/>
      <c r="F78" s="139"/>
      <c r="G78" s="139"/>
      <c r="H78" s="139"/>
      <c r="I78" s="2"/>
      <c r="J78" s="1"/>
      <c r="K78" s="1"/>
      <c r="L78" s="1"/>
      <c r="N78" s="16"/>
    </row>
    <row r="79" spans="2:14" ht="15" thickTop="1" thickBot="1" x14ac:dyDescent="0.3">
      <c r="B79" s="142"/>
      <c r="C79" s="142"/>
      <c r="D79" s="139"/>
      <c r="E79" s="139"/>
      <c r="F79" s="139"/>
      <c r="G79" s="139"/>
      <c r="H79" s="139"/>
      <c r="I79" s="2"/>
      <c r="J79" s="1"/>
      <c r="K79" s="1"/>
      <c r="L79" s="1"/>
      <c r="N79" s="16"/>
    </row>
    <row r="80" spans="2:14" ht="15" thickTop="1" thickBot="1" x14ac:dyDescent="0.3">
      <c r="B80" s="142"/>
      <c r="C80" s="142"/>
      <c r="D80" s="139"/>
      <c r="E80" s="139"/>
      <c r="F80" s="139"/>
      <c r="G80" s="139"/>
      <c r="H80" s="139"/>
      <c r="I80" s="2"/>
      <c r="J80" s="1"/>
      <c r="K80" s="1"/>
      <c r="L80" s="1"/>
      <c r="N80" s="16"/>
    </row>
    <row r="81" spans="2:14" ht="15" thickTop="1" thickBot="1" x14ac:dyDescent="0.3">
      <c r="B81" s="142"/>
      <c r="C81" s="142"/>
      <c r="D81" s="139"/>
      <c r="E81" s="139"/>
      <c r="F81" s="139"/>
      <c r="G81" s="139"/>
      <c r="H81" s="139"/>
      <c r="I81" s="2"/>
      <c r="J81" s="1"/>
      <c r="K81" s="1"/>
      <c r="L81" s="1"/>
      <c r="N81" s="16"/>
    </row>
    <row r="82" spans="2:14" ht="15" thickTop="1" thickBot="1" x14ac:dyDescent="0.3">
      <c r="B82" s="142"/>
      <c r="C82" s="142"/>
      <c r="D82" s="139"/>
      <c r="E82" s="139"/>
      <c r="F82" s="139"/>
      <c r="G82" s="139"/>
      <c r="H82" s="139"/>
      <c r="I82" s="2"/>
      <c r="J82" s="1"/>
      <c r="K82" s="1"/>
      <c r="L82" s="1"/>
      <c r="N82" s="16"/>
    </row>
    <row r="83" spans="2:14" ht="15" thickTop="1" thickBot="1" x14ac:dyDescent="0.3">
      <c r="B83" s="142"/>
      <c r="C83" s="142"/>
      <c r="D83" s="139"/>
      <c r="E83" s="139"/>
      <c r="F83" s="139"/>
      <c r="G83" s="139"/>
      <c r="H83" s="139"/>
      <c r="I83" s="2"/>
      <c r="J83" s="1"/>
      <c r="K83" s="1"/>
      <c r="L83" s="1"/>
      <c r="N83" s="16"/>
    </row>
    <row r="84" spans="2:14" ht="15" thickTop="1" thickBot="1" x14ac:dyDescent="0.3">
      <c r="B84" s="142"/>
      <c r="C84" s="142"/>
      <c r="D84" s="139"/>
      <c r="E84" s="139"/>
      <c r="F84" s="139"/>
      <c r="G84" s="139"/>
      <c r="H84" s="139"/>
      <c r="I84" s="2"/>
      <c r="J84" s="1"/>
      <c r="K84" s="1"/>
      <c r="L84" s="1"/>
      <c r="N84" s="16"/>
    </row>
    <row r="85" spans="2:14" ht="15" thickTop="1" thickBot="1" x14ac:dyDescent="0.3">
      <c r="B85" s="142"/>
      <c r="C85" s="142"/>
      <c r="D85" s="139"/>
      <c r="E85" s="139"/>
      <c r="F85" s="139"/>
      <c r="G85" s="139"/>
      <c r="H85" s="139"/>
      <c r="I85" s="2"/>
      <c r="J85" s="1"/>
      <c r="K85" s="1"/>
      <c r="L85" s="1"/>
      <c r="N85" s="16"/>
    </row>
    <row r="86" spans="2:14" ht="15" thickTop="1" thickBot="1" x14ac:dyDescent="0.3">
      <c r="B86" s="142"/>
      <c r="C86" s="142"/>
      <c r="D86" s="139"/>
      <c r="E86" s="139"/>
      <c r="F86" s="139"/>
      <c r="G86" s="139"/>
      <c r="H86" s="139"/>
      <c r="I86" s="2"/>
      <c r="J86" s="1"/>
      <c r="K86" s="1"/>
      <c r="L86" s="1"/>
      <c r="N86" s="16"/>
    </row>
    <row r="87" spans="2:14" ht="15" thickTop="1" thickBot="1" x14ac:dyDescent="0.3">
      <c r="B87" s="142"/>
      <c r="C87" s="142"/>
      <c r="D87" s="139"/>
      <c r="E87" s="139"/>
      <c r="F87" s="139"/>
      <c r="G87" s="139"/>
      <c r="H87" s="139"/>
      <c r="I87" s="2"/>
      <c r="J87" s="1"/>
      <c r="K87" s="1"/>
      <c r="L87" s="1"/>
      <c r="N87" s="16"/>
    </row>
    <row r="88" spans="2:14" ht="15" thickTop="1" thickBot="1" x14ac:dyDescent="0.3">
      <c r="B88" s="142"/>
      <c r="C88" s="142"/>
      <c r="D88" s="139"/>
      <c r="E88" s="139"/>
      <c r="F88" s="139"/>
      <c r="G88" s="139"/>
      <c r="H88" s="139"/>
      <c r="I88" s="2"/>
      <c r="J88" s="1"/>
      <c r="K88" s="1"/>
      <c r="L88" s="1"/>
      <c r="N88" s="16"/>
    </row>
    <row r="89" spans="2:14" ht="15" thickTop="1" thickBot="1" x14ac:dyDescent="0.3">
      <c r="B89" s="142"/>
      <c r="C89" s="142"/>
      <c r="D89" s="139"/>
      <c r="E89" s="139"/>
      <c r="F89" s="139"/>
      <c r="G89" s="139"/>
      <c r="H89" s="139"/>
      <c r="I89" s="2"/>
      <c r="J89" s="1"/>
      <c r="K89" s="1"/>
      <c r="L89" s="1"/>
      <c r="N89" s="16"/>
    </row>
    <row r="90" spans="2:14" ht="15" thickTop="1" thickBot="1" x14ac:dyDescent="0.3">
      <c r="B90" s="142"/>
      <c r="C90" s="142"/>
      <c r="D90" s="139"/>
      <c r="E90" s="139"/>
      <c r="F90" s="139"/>
      <c r="G90" s="139"/>
      <c r="H90" s="139"/>
      <c r="I90" s="2"/>
      <c r="J90" s="1"/>
      <c r="K90" s="1"/>
      <c r="L90" s="1"/>
      <c r="N90" s="16"/>
    </row>
    <row r="91" spans="2:14" ht="15" thickTop="1" thickBot="1" x14ac:dyDescent="0.3">
      <c r="B91" s="142"/>
      <c r="C91" s="142"/>
      <c r="D91" s="139"/>
      <c r="E91" s="139"/>
      <c r="F91" s="139"/>
      <c r="G91" s="139"/>
      <c r="H91" s="139"/>
      <c r="I91" s="2"/>
      <c r="J91" s="1"/>
      <c r="K91" s="1"/>
      <c r="L91" s="1"/>
      <c r="N91" s="16"/>
    </row>
    <row r="92" spans="2:14" ht="15" thickTop="1" thickBot="1" x14ac:dyDescent="0.3">
      <c r="B92" s="142"/>
      <c r="C92" s="142"/>
      <c r="D92" s="139"/>
      <c r="E92" s="139"/>
      <c r="F92" s="139"/>
      <c r="G92" s="139"/>
      <c r="H92" s="139"/>
      <c r="I92" s="2"/>
      <c r="J92" s="1"/>
      <c r="K92" s="1"/>
      <c r="L92" s="1"/>
      <c r="N92" s="16"/>
    </row>
    <row r="93" spans="2:14" ht="15" thickTop="1" thickBot="1" x14ac:dyDescent="0.3">
      <c r="B93" s="142"/>
      <c r="C93" s="142"/>
      <c r="D93" s="139"/>
      <c r="E93" s="139"/>
      <c r="F93" s="139"/>
      <c r="G93" s="139"/>
      <c r="H93" s="139"/>
      <c r="I93" s="2"/>
      <c r="J93" s="1"/>
      <c r="K93" s="1"/>
      <c r="L93" s="1"/>
      <c r="N93" s="16"/>
    </row>
    <row r="94" spans="2:14" ht="15" thickTop="1" thickBot="1" x14ac:dyDescent="0.3">
      <c r="B94" s="142"/>
      <c r="C94" s="142"/>
      <c r="D94" s="139"/>
      <c r="E94" s="139"/>
      <c r="F94" s="139"/>
      <c r="G94" s="139"/>
      <c r="H94" s="139"/>
      <c r="I94" s="2"/>
      <c r="J94" s="1"/>
      <c r="K94" s="1"/>
      <c r="L94" s="1"/>
      <c r="N94" s="16"/>
    </row>
    <row r="95" spans="2:14" ht="15" thickTop="1" thickBot="1" x14ac:dyDescent="0.3">
      <c r="B95" s="142"/>
      <c r="C95" s="142"/>
      <c r="D95" s="139"/>
      <c r="E95" s="139"/>
      <c r="F95" s="139"/>
      <c r="G95" s="139"/>
      <c r="H95" s="139"/>
      <c r="I95" s="2"/>
      <c r="J95" s="1"/>
      <c r="K95" s="1"/>
      <c r="L95" s="1"/>
      <c r="N95" s="16"/>
    </row>
    <row r="96" spans="2:14" ht="15" thickTop="1" thickBot="1" x14ac:dyDescent="0.3">
      <c r="B96" s="142"/>
      <c r="C96" s="142"/>
      <c r="D96" s="139"/>
      <c r="E96" s="139"/>
      <c r="F96" s="139"/>
      <c r="G96" s="139"/>
      <c r="H96" s="139"/>
      <c r="I96" s="2"/>
      <c r="J96" s="1"/>
      <c r="K96" s="1"/>
      <c r="L96" s="1"/>
      <c r="N96" s="16"/>
    </row>
    <row r="97" spans="2:14" ht="15" thickTop="1" thickBot="1" x14ac:dyDescent="0.3">
      <c r="B97" s="142"/>
      <c r="C97" s="142"/>
      <c r="D97" s="139"/>
      <c r="E97" s="139"/>
      <c r="F97" s="139"/>
      <c r="G97" s="139"/>
      <c r="H97" s="139"/>
      <c r="I97" s="2"/>
      <c r="J97" s="1"/>
      <c r="K97" s="1"/>
      <c r="L97" s="1"/>
      <c r="N97" s="16"/>
    </row>
    <row r="98" spans="2:14" ht="15" thickTop="1" thickBot="1" x14ac:dyDescent="0.3">
      <c r="B98" s="142"/>
      <c r="C98" s="142"/>
      <c r="D98" s="139"/>
      <c r="E98" s="139"/>
      <c r="F98" s="139"/>
      <c r="G98" s="139"/>
      <c r="H98" s="139"/>
      <c r="I98" s="2"/>
      <c r="J98" s="1"/>
      <c r="K98" s="1"/>
      <c r="L98" s="1"/>
      <c r="N98" s="16"/>
    </row>
    <row r="99" spans="2:14" ht="15" thickTop="1" thickBot="1" x14ac:dyDescent="0.3">
      <c r="B99" s="142"/>
      <c r="C99" s="142"/>
      <c r="D99" s="139"/>
      <c r="E99" s="139"/>
      <c r="F99" s="139"/>
      <c r="G99" s="139"/>
      <c r="H99" s="139"/>
      <c r="I99" s="2"/>
      <c r="J99" s="1"/>
      <c r="K99" s="1"/>
      <c r="L99" s="1"/>
      <c r="N99" s="16"/>
    </row>
    <row r="100" spans="2:14" ht="15" thickTop="1" thickBot="1" x14ac:dyDescent="0.3">
      <c r="B100" s="142"/>
      <c r="C100" s="142"/>
      <c r="D100" s="139"/>
      <c r="E100" s="139"/>
      <c r="F100" s="139"/>
      <c r="G100" s="139"/>
      <c r="H100" s="139"/>
      <c r="I100" s="2"/>
      <c r="J100" s="1"/>
      <c r="K100" s="1"/>
      <c r="L100" s="1"/>
      <c r="N100" s="16"/>
    </row>
    <row r="101" spans="2:14" ht="15" thickTop="1" thickBot="1" x14ac:dyDescent="0.3">
      <c r="B101" s="142"/>
      <c r="C101" s="142"/>
      <c r="D101" s="139"/>
      <c r="E101" s="139"/>
      <c r="F101" s="139"/>
      <c r="G101" s="139"/>
      <c r="H101" s="139"/>
      <c r="I101" s="2"/>
      <c r="J101" s="1"/>
      <c r="K101" s="1"/>
      <c r="L101" s="1"/>
      <c r="N101" s="16"/>
    </row>
    <row r="102" spans="2:14" ht="15" thickTop="1" thickBot="1" x14ac:dyDescent="0.3">
      <c r="B102" s="142"/>
      <c r="C102" s="142"/>
      <c r="D102" s="139"/>
      <c r="E102" s="139"/>
      <c r="F102" s="139"/>
      <c r="G102" s="139"/>
      <c r="H102" s="139"/>
      <c r="I102" s="2"/>
      <c r="J102" s="1"/>
      <c r="K102" s="1"/>
      <c r="L102" s="1"/>
      <c r="N102" s="16"/>
    </row>
    <row r="103" spans="2:14" ht="15" thickTop="1" thickBot="1" x14ac:dyDescent="0.3">
      <c r="B103" s="142"/>
      <c r="C103" s="142"/>
      <c r="D103" s="139"/>
      <c r="E103" s="139"/>
      <c r="F103" s="139"/>
      <c r="G103" s="139"/>
      <c r="H103" s="139"/>
      <c r="I103" s="2"/>
      <c r="J103" s="1"/>
      <c r="K103" s="1"/>
      <c r="L103" s="1"/>
      <c r="N103" s="16"/>
    </row>
    <row r="104" spans="2:14" ht="15" thickTop="1" thickBot="1" x14ac:dyDescent="0.3">
      <c r="B104" s="142"/>
      <c r="C104" s="142"/>
      <c r="D104" s="139"/>
      <c r="E104" s="139"/>
      <c r="F104" s="139"/>
      <c r="G104" s="139"/>
      <c r="H104" s="139"/>
      <c r="I104" s="2"/>
      <c r="J104" s="1"/>
      <c r="K104" s="1"/>
      <c r="L104" s="1"/>
      <c r="N104" s="16"/>
    </row>
    <row r="105" spans="2:14" ht="15" thickTop="1" thickBot="1" x14ac:dyDescent="0.3">
      <c r="B105" s="142"/>
      <c r="C105" s="142"/>
      <c r="D105" s="139"/>
      <c r="E105" s="139"/>
      <c r="F105" s="139"/>
      <c r="G105" s="139"/>
      <c r="H105" s="139"/>
      <c r="I105" s="2"/>
      <c r="J105" s="1"/>
      <c r="K105" s="1"/>
      <c r="L105" s="1"/>
      <c r="N105" s="16"/>
    </row>
    <row r="106" spans="2:14" ht="15" thickTop="1" thickBot="1" x14ac:dyDescent="0.3">
      <c r="B106" s="142"/>
      <c r="C106" s="142"/>
      <c r="D106" s="139"/>
      <c r="E106" s="139"/>
      <c r="F106" s="139"/>
      <c r="G106" s="139"/>
      <c r="H106" s="139"/>
      <c r="I106" s="2"/>
      <c r="J106" s="1"/>
      <c r="K106" s="1"/>
      <c r="L106" s="1"/>
      <c r="N106" s="16"/>
    </row>
    <row r="107" spans="2:14" ht="15" thickTop="1" thickBot="1" x14ac:dyDescent="0.3">
      <c r="B107" s="142"/>
      <c r="C107" s="142"/>
      <c r="D107" s="139"/>
      <c r="E107" s="139"/>
      <c r="F107" s="139"/>
      <c r="G107" s="139"/>
      <c r="H107" s="139"/>
      <c r="I107" s="2"/>
      <c r="J107" s="1"/>
      <c r="K107" s="1"/>
      <c r="L107" s="1"/>
      <c r="N107" s="16"/>
    </row>
    <row r="108" spans="2:14" ht="15" thickTop="1" thickBot="1" x14ac:dyDescent="0.3">
      <c r="B108" s="142"/>
      <c r="C108" s="142"/>
      <c r="D108" s="139"/>
      <c r="E108" s="139"/>
      <c r="F108" s="139"/>
      <c r="G108" s="139"/>
      <c r="H108" s="139"/>
      <c r="I108" s="2"/>
      <c r="J108" s="1"/>
      <c r="K108" s="1"/>
      <c r="L108" s="1"/>
      <c r="N108" s="16"/>
    </row>
    <row r="109" spans="2:14" ht="15" thickTop="1" thickBot="1" x14ac:dyDescent="0.3">
      <c r="B109" s="142"/>
      <c r="C109" s="142"/>
      <c r="D109" s="139"/>
      <c r="E109" s="139"/>
      <c r="F109" s="139"/>
      <c r="G109" s="139"/>
      <c r="H109" s="139"/>
      <c r="I109" s="2"/>
      <c r="J109" s="1"/>
      <c r="K109" s="1"/>
      <c r="L109" s="1"/>
      <c r="N109" s="16"/>
    </row>
    <row r="110" spans="2:14" ht="15" thickTop="1" thickBot="1" x14ac:dyDescent="0.3">
      <c r="B110" s="142"/>
      <c r="C110" s="142"/>
      <c r="D110" s="139"/>
      <c r="E110" s="139"/>
      <c r="F110" s="139"/>
      <c r="G110" s="139"/>
      <c r="H110" s="139"/>
      <c r="I110" s="2"/>
      <c r="J110" s="1"/>
      <c r="K110" s="1"/>
      <c r="L110" s="1"/>
      <c r="N110" s="16"/>
    </row>
    <row r="111" spans="2:14" ht="15" thickTop="1" thickBot="1" x14ac:dyDescent="0.3">
      <c r="B111" s="142"/>
      <c r="C111" s="142"/>
      <c r="D111" s="139"/>
      <c r="E111" s="139"/>
      <c r="F111" s="139"/>
      <c r="G111" s="139"/>
      <c r="H111" s="139"/>
      <c r="I111" s="2"/>
      <c r="J111" s="1"/>
      <c r="K111" s="1"/>
      <c r="L111" s="1"/>
      <c r="N111" s="16"/>
    </row>
    <row r="112" spans="2:14" ht="15" thickTop="1" thickBot="1" x14ac:dyDescent="0.3">
      <c r="B112" s="142"/>
      <c r="C112" s="142"/>
      <c r="D112" s="139"/>
      <c r="E112" s="139"/>
      <c r="F112" s="139"/>
      <c r="G112" s="139"/>
      <c r="H112" s="139"/>
      <c r="I112" s="2"/>
      <c r="J112" s="1"/>
      <c r="K112" s="1"/>
      <c r="L112" s="1"/>
    </row>
    <row r="113" spans="2:12" ht="15" thickTop="1" thickBot="1" x14ac:dyDescent="0.3">
      <c r="B113" s="142"/>
      <c r="C113" s="142"/>
      <c r="D113" s="139"/>
      <c r="E113" s="139"/>
      <c r="F113" s="139"/>
      <c r="G113" s="139"/>
      <c r="H113" s="139"/>
      <c r="J113" s="14"/>
    </row>
    <row r="114" spans="2:12" ht="15" thickTop="1" thickBot="1" x14ac:dyDescent="0.3">
      <c r="B114" s="142"/>
      <c r="C114" s="142"/>
      <c r="D114" s="139"/>
      <c r="E114" s="139"/>
      <c r="F114" s="139"/>
      <c r="G114" s="139"/>
      <c r="H114" s="139"/>
      <c r="J114" s="14"/>
    </row>
    <row r="115" spans="2:12" ht="15" thickTop="1" thickBot="1" x14ac:dyDescent="0.3">
      <c r="B115" s="142"/>
      <c r="C115" s="142"/>
      <c r="D115" s="139"/>
      <c r="E115" s="139"/>
      <c r="F115" s="139"/>
      <c r="G115" s="139"/>
      <c r="H115" s="139"/>
      <c r="J115" s="14"/>
    </row>
    <row r="116" spans="2:12" ht="15" thickTop="1" thickBot="1" x14ac:dyDescent="0.3">
      <c r="B116" s="142"/>
      <c r="C116" s="142"/>
      <c r="D116" s="139"/>
      <c r="E116" s="139"/>
      <c r="F116" s="139"/>
      <c r="G116" s="139"/>
      <c r="H116" s="139"/>
      <c r="J116" s="14"/>
    </row>
    <row r="117" spans="2:12" ht="13.8" thickTop="1" x14ac:dyDescent="0.25">
      <c r="D117" s="1"/>
      <c r="E117" s="1"/>
      <c r="F117" s="1"/>
      <c r="G117" s="1"/>
      <c r="H117" s="1"/>
      <c r="J117" s="14"/>
      <c r="K117" s="140"/>
      <c r="L117" s="140"/>
    </row>
  </sheetData>
  <mergeCells count="4">
    <mergeCell ref="B1:H1"/>
    <mergeCell ref="I1:K1"/>
    <mergeCell ref="A2:H2"/>
    <mergeCell ref="B4:H5"/>
  </mergeCells>
  <hyperlinks>
    <hyperlink ref="A2" location="Dashboard!A1" display="חזרה לעץ מדדים" xr:uid="{A2BCAEBA-B086-4D4E-B93A-7B956514857E}"/>
  </hyperlinks>
  <pageMargins left="0.7" right="0.7" top="0.75" bottom="0.75" header="0.3" footer="0.3"/>
  <pageSetup scale="60"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B22D6C6-F48F-48B6-9DB2-4A6C36452E4D}">
          <x14:formula1>
            <xm:f>Dashboard!$A$12:$A$35</xm:f>
          </x14:formula1>
          <xm:sqref>K4:K5</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86F60-D463-418D-A8AE-48F8BC7437AD}">
  <sheetPr codeName="Sheet52">
    <tabColor theme="8" tint="-0.249977111117893"/>
  </sheetPr>
  <dimension ref="A1:W27"/>
  <sheetViews>
    <sheetView showGridLines="0" rightToLeft="1" workbookViewId="0">
      <selection activeCell="A2" sqref="A2:E2"/>
    </sheetView>
  </sheetViews>
  <sheetFormatPr defaultColWidth="8.69921875" defaultRowHeight="13.2" x14ac:dyDescent="0.25"/>
  <cols>
    <col min="1" max="1" width="6.5" style="14" customWidth="1"/>
    <col min="2" max="2" width="12" style="1" customWidth="1"/>
    <col min="3" max="3" width="12.19921875" style="1" customWidth="1"/>
    <col min="4" max="4" width="11.3984375" style="10" customWidth="1"/>
    <col min="5" max="5" width="13.3984375" style="40" customWidth="1"/>
    <col min="6" max="6" width="11.09765625" style="14" customWidth="1"/>
    <col min="7" max="7" width="12.09765625" style="1" customWidth="1"/>
    <col min="8" max="8" width="13.69921875" style="10" customWidth="1"/>
    <col min="9" max="9" width="10.19921875" style="2" customWidth="1"/>
    <col min="10" max="10" width="9.69921875" style="16" customWidth="1"/>
    <col min="11" max="11" width="15.3984375" style="15" customWidth="1"/>
    <col min="12" max="12" width="7.5" style="1" customWidth="1"/>
    <col min="13" max="13" width="7.59765625" style="1" customWidth="1"/>
    <col min="14" max="14" width="11" style="1" customWidth="1"/>
    <col min="15" max="15" width="9.898437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3" ht="15.75" customHeight="1" x14ac:dyDescent="0.3">
      <c r="B1" s="330"/>
      <c r="C1" s="330"/>
      <c r="D1" s="330"/>
      <c r="E1" s="330"/>
      <c r="G1" s="330"/>
      <c r="H1" s="330"/>
      <c r="I1" s="330"/>
      <c r="L1" s="9"/>
      <c r="N1" s="6"/>
      <c r="Q1" s="19"/>
      <c r="S1" s="11"/>
    </row>
    <row r="2" spans="1:23" ht="17.25" customHeight="1" x14ac:dyDescent="0.4">
      <c r="A2" s="329" t="s">
        <v>1</v>
      </c>
      <c r="B2" s="329"/>
      <c r="C2" s="329"/>
      <c r="D2" s="329"/>
      <c r="E2" s="329"/>
      <c r="F2" s="95" t="s">
        <v>134</v>
      </c>
      <c r="H2" s="37"/>
      <c r="I2" s="37"/>
      <c r="M2" s="6"/>
      <c r="O2" s="21"/>
      <c r="S2" s="2"/>
      <c r="U2" s="8"/>
    </row>
    <row r="3" spans="1:23" ht="19.5" customHeight="1" x14ac:dyDescent="0.25">
      <c r="G3" s="8"/>
      <c r="H3" s="1"/>
      <c r="I3" s="1"/>
      <c r="K3" s="51"/>
      <c r="L3" s="52"/>
      <c r="M3" s="52"/>
      <c r="O3" s="22"/>
      <c r="P3" s="23"/>
      <c r="Q3" s="25"/>
      <c r="R3" s="35"/>
      <c r="T3" s="27"/>
      <c r="U3" s="27"/>
      <c r="V3" s="30"/>
    </row>
    <row r="4" spans="1:23" ht="15" customHeight="1" x14ac:dyDescent="0.4">
      <c r="A4" s="337" t="s">
        <v>94</v>
      </c>
      <c r="B4" s="337"/>
      <c r="C4" s="337"/>
      <c r="D4" s="337"/>
      <c r="E4" s="337"/>
      <c r="I4" s="4"/>
      <c r="K4" s="52"/>
      <c r="L4" s="52"/>
      <c r="M4" s="52"/>
      <c r="O4" s="22"/>
      <c r="P4" s="23"/>
      <c r="Q4" s="25"/>
      <c r="R4" s="35"/>
      <c r="S4" s="18"/>
      <c r="T4" s="27"/>
      <c r="U4" s="27"/>
      <c r="V4" s="13"/>
    </row>
    <row r="5" spans="1:23" ht="16.5" customHeight="1" x14ac:dyDescent="0.25">
      <c r="E5" s="38"/>
      <c r="I5" s="12"/>
      <c r="J5" s="17"/>
      <c r="K5" s="52"/>
      <c r="L5" s="52"/>
      <c r="M5" s="52"/>
      <c r="O5" s="34"/>
      <c r="S5" s="44"/>
      <c r="T5" s="27"/>
      <c r="U5" s="27"/>
      <c r="V5" s="3"/>
      <c r="W5" s="3"/>
    </row>
    <row r="6" spans="1:23" s="3" customFormat="1" ht="30.75" customHeight="1" x14ac:dyDescent="0.25">
      <c r="A6"/>
      <c r="B6"/>
      <c r="C6"/>
      <c r="D6"/>
      <c r="E6"/>
      <c r="F6"/>
      <c r="G6"/>
      <c r="H6"/>
      <c r="I6"/>
      <c r="J6"/>
      <c r="K6"/>
      <c r="L6"/>
      <c r="M6"/>
      <c r="N6" s="28"/>
      <c r="O6" s="28"/>
      <c r="P6" s="1"/>
      <c r="Q6" s="1"/>
    </row>
    <row r="7" spans="1:23" ht="31.5" customHeight="1" x14ac:dyDescent="0.25">
      <c r="A7"/>
      <c r="B7"/>
      <c r="C7"/>
      <c r="D7"/>
      <c r="E7"/>
      <c r="F7"/>
      <c r="G7"/>
      <c r="H7"/>
      <c r="I7"/>
      <c r="J7"/>
      <c r="K7"/>
      <c r="L7"/>
      <c r="M7"/>
      <c r="N7" s="28"/>
      <c r="O7" s="28"/>
    </row>
    <row r="8" spans="1:23" ht="22.5" customHeight="1" x14ac:dyDescent="0.25">
      <c r="A8"/>
      <c r="B8"/>
      <c r="C8"/>
      <c r="D8"/>
      <c r="E8"/>
      <c r="F8"/>
      <c r="G8"/>
      <c r="H8"/>
      <c r="I8"/>
      <c r="J8"/>
      <c r="K8"/>
      <c r="L8"/>
      <c r="M8"/>
      <c r="N8" s="28"/>
      <c r="O8" s="28"/>
      <c r="P8" s="13"/>
    </row>
    <row r="9" spans="1:23" ht="13.8" x14ac:dyDescent="0.25">
      <c r="A9"/>
      <c r="B9"/>
      <c r="C9"/>
      <c r="D9"/>
      <c r="E9"/>
      <c r="F9"/>
      <c r="G9"/>
      <c r="H9"/>
      <c r="I9"/>
      <c r="J9"/>
      <c r="K9"/>
      <c r="L9"/>
      <c r="M9"/>
      <c r="T9" s="29"/>
      <c r="U9" s="29"/>
      <c r="V9" s="13"/>
    </row>
    <row r="10" spans="1:23" ht="13.8" x14ac:dyDescent="0.25">
      <c r="A10"/>
      <c r="B10"/>
      <c r="C10"/>
      <c r="D10"/>
      <c r="E10"/>
      <c r="F10"/>
      <c r="G10"/>
      <c r="H10"/>
      <c r="I10"/>
      <c r="J10"/>
      <c r="K10"/>
      <c r="L10"/>
      <c r="M10"/>
    </row>
    <row r="11" spans="1:23" ht="13.8" x14ac:dyDescent="0.25">
      <c r="A11"/>
      <c r="B11"/>
      <c r="C11"/>
      <c r="D11"/>
      <c r="E11"/>
      <c r="F11"/>
      <c r="G11"/>
      <c r="H11"/>
      <c r="I11"/>
      <c r="J11"/>
      <c r="K11"/>
      <c r="L11"/>
      <c r="M11"/>
    </row>
    <row r="12" spans="1:23" ht="43.5" customHeight="1" x14ac:dyDescent="0.25">
      <c r="A12"/>
      <c r="B12"/>
      <c r="C12"/>
      <c r="D12"/>
      <c r="E12"/>
      <c r="F12"/>
      <c r="G12"/>
      <c r="H12"/>
      <c r="I12"/>
      <c r="J12"/>
      <c r="K12"/>
      <c r="L12"/>
      <c r="M12"/>
    </row>
    <row r="13" spans="1:23" ht="21.75" customHeight="1" x14ac:dyDescent="0.25">
      <c r="A13"/>
      <c r="B13"/>
      <c r="C13"/>
      <c r="D13"/>
      <c r="E13"/>
      <c r="F13"/>
      <c r="G13"/>
      <c r="H13"/>
      <c r="I13"/>
      <c r="J13"/>
      <c r="K13"/>
      <c r="L13"/>
      <c r="M13"/>
    </row>
    <row r="14" spans="1:23" ht="21.75" customHeight="1" x14ac:dyDescent="0.25">
      <c r="A14"/>
      <c r="B14"/>
      <c r="C14"/>
      <c r="D14"/>
      <c r="E14"/>
      <c r="F14"/>
      <c r="G14"/>
      <c r="H14"/>
      <c r="I14"/>
      <c r="J14"/>
      <c r="K14"/>
      <c r="L14"/>
      <c r="M14"/>
    </row>
    <row r="15" spans="1:23" ht="21.75" customHeight="1" x14ac:dyDescent="0.25">
      <c r="A15"/>
      <c r="B15"/>
      <c r="C15"/>
      <c r="D15"/>
      <c r="E15"/>
      <c r="F15"/>
      <c r="G15"/>
      <c r="H15"/>
      <c r="I15"/>
      <c r="J15"/>
      <c r="K15"/>
      <c r="L15"/>
      <c r="M15"/>
    </row>
    <row r="16" spans="1:23" ht="21.75" customHeight="1" x14ac:dyDescent="0.25">
      <c r="A16"/>
      <c r="B16"/>
      <c r="C16"/>
      <c r="D16"/>
      <c r="E16"/>
      <c r="F16"/>
      <c r="G16"/>
      <c r="H16"/>
      <c r="I16"/>
      <c r="J16"/>
      <c r="K16"/>
      <c r="L16"/>
      <c r="M16"/>
    </row>
    <row r="17" spans="1:13" ht="24" customHeight="1" x14ac:dyDescent="0.25">
      <c r="A17"/>
      <c r="B17"/>
      <c r="C17"/>
      <c r="D17"/>
      <c r="E17"/>
      <c r="F17"/>
      <c r="G17"/>
      <c r="H17"/>
      <c r="I17"/>
      <c r="J17"/>
      <c r="K17"/>
      <c r="L17"/>
      <c r="M17"/>
    </row>
    <row r="18" spans="1:13" ht="13.8" x14ac:dyDescent="0.25">
      <c r="A18"/>
      <c r="B18"/>
      <c r="C18"/>
      <c r="D18"/>
      <c r="E18"/>
      <c r="F18"/>
      <c r="G18"/>
      <c r="H18"/>
      <c r="I18"/>
      <c r="J18"/>
      <c r="K18"/>
      <c r="L18"/>
      <c r="M18"/>
    </row>
    <row r="19" spans="1:13" ht="13.8" x14ac:dyDescent="0.25">
      <c r="A19"/>
      <c r="B19"/>
      <c r="C19"/>
      <c r="D19"/>
      <c r="E19"/>
      <c r="F19"/>
      <c r="G19"/>
      <c r="H19"/>
      <c r="I19"/>
      <c r="J19"/>
      <c r="K19"/>
      <c r="L19"/>
      <c r="M19"/>
    </row>
    <row r="20" spans="1:13" ht="13.8" x14ac:dyDescent="0.25">
      <c r="A20"/>
      <c r="B20"/>
      <c r="C20"/>
      <c r="D20"/>
      <c r="E20"/>
      <c r="F20"/>
      <c r="G20"/>
      <c r="H20"/>
      <c r="I20"/>
      <c r="J20"/>
      <c r="K20"/>
      <c r="L20"/>
      <c r="M20"/>
    </row>
    <row r="21" spans="1:13" ht="13.8" x14ac:dyDescent="0.25">
      <c r="A21"/>
      <c r="B21"/>
      <c r="C21"/>
      <c r="D21"/>
      <c r="E21"/>
      <c r="F21"/>
      <c r="G21"/>
      <c r="H21"/>
      <c r="I21"/>
      <c r="J21"/>
      <c r="K21"/>
      <c r="L21"/>
      <c r="M21"/>
    </row>
    <row r="22" spans="1:13" ht="13.8" x14ac:dyDescent="0.25">
      <c r="A22"/>
      <c r="B22"/>
      <c r="C22"/>
      <c r="D22"/>
      <c r="E22"/>
      <c r="F22"/>
      <c r="G22"/>
      <c r="H22"/>
      <c r="I22"/>
      <c r="J22"/>
      <c r="K22"/>
      <c r="L22"/>
      <c r="M22"/>
    </row>
    <row r="23" spans="1:13" ht="13.8" x14ac:dyDescent="0.25">
      <c r="A23"/>
      <c r="B23"/>
      <c r="C23"/>
      <c r="D23"/>
      <c r="E23"/>
      <c r="F23"/>
      <c r="G23"/>
      <c r="H23"/>
      <c r="I23"/>
      <c r="J23"/>
      <c r="K23"/>
      <c r="L23"/>
      <c r="M23"/>
    </row>
    <row r="24" spans="1:13" ht="13.8" x14ac:dyDescent="0.25">
      <c r="A24"/>
      <c r="B24"/>
      <c r="C24"/>
      <c r="D24"/>
      <c r="E24"/>
      <c r="F24"/>
      <c r="G24"/>
      <c r="H24"/>
      <c r="I24"/>
      <c r="J24"/>
      <c r="K24"/>
      <c r="L24"/>
      <c r="M24"/>
    </row>
    <row r="25" spans="1:13" ht="13.8" x14ac:dyDescent="0.25">
      <c r="A25"/>
      <c r="B25"/>
      <c r="C25"/>
      <c r="D25"/>
      <c r="E25"/>
      <c r="F25"/>
      <c r="G25"/>
      <c r="H25"/>
      <c r="I25"/>
      <c r="J25"/>
      <c r="K25"/>
      <c r="L25"/>
      <c r="M25"/>
    </row>
    <row r="26" spans="1:13" ht="13.8" x14ac:dyDescent="0.25">
      <c r="A26"/>
      <c r="B26"/>
      <c r="C26"/>
      <c r="D26"/>
      <c r="E26"/>
      <c r="F26"/>
      <c r="G26"/>
      <c r="H26"/>
      <c r="I26"/>
      <c r="J26"/>
      <c r="K26"/>
      <c r="L26"/>
      <c r="M26"/>
    </row>
    <row r="27" spans="1:13" ht="13.8" x14ac:dyDescent="0.25">
      <c r="A27"/>
      <c r="B27"/>
      <c r="C27"/>
      <c r="D27"/>
      <c r="E27"/>
      <c r="F27"/>
      <c r="G27"/>
      <c r="H27"/>
      <c r="I27"/>
      <c r="J27"/>
      <c r="K27"/>
      <c r="L27"/>
      <c r="M27"/>
    </row>
  </sheetData>
  <mergeCells count="4">
    <mergeCell ref="B1:E1"/>
    <mergeCell ref="G1:I1"/>
    <mergeCell ref="A2:E2"/>
    <mergeCell ref="A4:E4"/>
  </mergeCells>
  <conditionalFormatting sqref="R3 V3">
    <cfRule type="cellIs" dxfId="1" priority="6" stopIfTrue="1" operator="equal">
      <formula>"לא פעיל"</formula>
    </cfRule>
  </conditionalFormatting>
  <hyperlinks>
    <hyperlink ref="A2" location="Dashboard!A1" display="חזרה לעץ מדדים" xr:uid="{5506B1D0-B9B9-4C7C-8218-4447D95070D7}"/>
    <hyperlink ref="A4" location="Dashboard!A1" display="חזרה לעץ מדדים" xr:uid="{B4B9B6D0-9980-4E41-B73B-21F6AE55C05D}"/>
    <hyperlink ref="A4:E4" location="'ריכוז והזנת נתונים'!A1" display="ריכוז והזנת נתונים" xr:uid="{70D1F4E1-7152-4831-B125-EE7FC95736AF}"/>
  </hyperlinks>
  <pageMargins left="0.7" right="0.7" top="0.75" bottom="0.75" header="0.3" footer="0.3"/>
  <pageSetup scale="6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17D80-2C23-44C5-956C-49F8BAD8FC53}">
  <sheetPr codeName="Sheet53">
    <tabColor theme="8" tint="-0.249977111117893"/>
  </sheetPr>
  <dimension ref="A1:W26"/>
  <sheetViews>
    <sheetView showGridLines="0" rightToLeft="1" workbookViewId="0">
      <selection activeCell="A2" sqref="A2:E2"/>
    </sheetView>
  </sheetViews>
  <sheetFormatPr defaultColWidth="8.69921875" defaultRowHeight="13.2" x14ac:dyDescent="0.25"/>
  <cols>
    <col min="1" max="1" width="6.5" style="14" customWidth="1"/>
    <col min="2" max="2" width="12" style="1" customWidth="1"/>
    <col min="3" max="3" width="12.19921875" style="1" customWidth="1"/>
    <col min="4" max="4" width="11.3984375" style="10" customWidth="1"/>
    <col min="5" max="5" width="13.3984375" style="40" customWidth="1"/>
    <col min="6" max="6" width="11.09765625" style="14" customWidth="1"/>
    <col min="7" max="7" width="12.09765625" style="1" customWidth="1"/>
    <col min="8" max="8" width="13.69921875" style="10" customWidth="1"/>
    <col min="9" max="9" width="10.19921875" style="2" customWidth="1"/>
    <col min="10" max="10" width="9.69921875" style="16" customWidth="1"/>
    <col min="11" max="11" width="15.3984375" style="15" customWidth="1"/>
    <col min="12" max="12" width="7.5" style="1" customWidth="1"/>
    <col min="13" max="13" width="7.59765625" style="1" customWidth="1"/>
    <col min="14" max="14" width="11" style="1" customWidth="1"/>
    <col min="15" max="15" width="9.898437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3" ht="15.75" customHeight="1" x14ac:dyDescent="0.3">
      <c r="B1" s="330"/>
      <c r="C1" s="330"/>
      <c r="D1" s="330"/>
      <c r="E1" s="330"/>
      <c r="G1" s="330"/>
      <c r="H1" s="330"/>
      <c r="I1" s="330"/>
      <c r="L1" s="9"/>
      <c r="N1" s="6"/>
      <c r="Q1" s="19"/>
      <c r="S1" s="11"/>
    </row>
    <row r="2" spans="1:23" ht="17.25" customHeight="1" x14ac:dyDescent="0.4">
      <c r="A2" s="329" t="s">
        <v>1</v>
      </c>
      <c r="B2" s="329"/>
      <c r="C2" s="329"/>
      <c r="D2" s="329"/>
      <c r="E2" s="329"/>
      <c r="F2" s="95" t="s">
        <v>135</v>
      </c>
      <c r="H2" s="37"/>
      <c r="I2" s="37"/>
      <c r="M2" s="6"/>
      <c r="O2" s="21"/>
      <c r="S2" s="2"/>
      <c r="U2" s="8"/>
    </row>
    <row r="3" spans="1:23" ht="19.5" customHeight="1" x14ac:dyDescent="0.25">
      <c r="G3" s="8"/>
      <c r="H3" s="1"/>
      <c r="I3" s="1"/>
      <c r="K3" s="51"/>
      <c r="L3" s="52"/>
      <c r="M3" s="52"/>
      <c r="O3" s="22"/>
      <c r="P3" s="23"/>
      <c r="Q3" s="25"/>
      <c r="R3" s="35"/>
      <c r="T3" s="27"/>
      <c r="U3" s="27"/>
      <c r="V3" s="30"/>
    </row>
    <row r="4" spans="1:23" ht="15" customHeight="1" x14ac:dyDescent="0.4">
      <c r="A4" s="337" t="s">
        <v>94</v>
      </c>
      <c r="B4" s="337"/>
      <c r="C4" s="337"/>
      <c r="D4" s="337"/>
      <c r="E4" s="337"/>
      <c r="I4" s="4"/>
      <c r="K4" s="52"/>
      <c r="L4" s="52"/>
      <c r="M4" s="52"/>
      <c r="O4" s="22"/>
      <c r="P4" s="23"/>
      <c r="Q4" s="25"/>
      <c r="R4" s="35"/>
      <c r="S4" s="18"/>
      <c r="T4" s="27"/>
      <c r="U4" s="27"/>
      <c r="V4" s="13"/>
    </row>
    <row r="5" spans="1:23" ht="16.5" customHeight="1" x14ac:dyDescent="0.25">
      <c r="A5"/>
      <c r="B5"/>
      <c r="C5"/>
      <c r="D5"/>
      <c r="E5"/>
      <c r="F5"/>
      <c r="G5"/>
      <c r="H5"/>
      <c r="I5"/>
      <c r="J5"/>
      <c r="K5"/>
      <c r="L5" s="52"/>
      <c r="M5" s="52"/>
      <c r="O5" s="34"/>
      <c r="S5" s="44"/>
      <c r="T5" s="27"/>
      <c r="U5" s="27"/>
      <c r="V5" s="3"/>
      <c r="W5" s="3"/>
    </row>
    <row r="6" spans="1:23" s="3" customFormat="1" ht="30.75" customHeight="1" x14ac:dyDescent="0.25">
      <c r="A6"/>
      <c r="B6"/>
      <c r="C6"/>
      <c r="D6"/>
      <c r="E6"/>
      <c r="F6"/>
      <c r="G6"/>
      <c r="H6"/>
      <c r="I6"/>
      <c r="J6"/>
      <c r="K6"/>
      <c r="L6" s="52"/>
      <c r="M6" s="52"/>
      <c r="N6" s="28"/>
      <c r="O6" s="28"/>
      <c r="P6" s="1"/>
      <c r="Q6" s="1"/>
    </row>
    <row r="7" spans="1:23" ht="31.5" customHeight="1" x14ac:dyDescent="0.25">
      <c r="A7"/>
      <c r="B7"/>
      <c r="C7"/>
      <c r="D7"/>
      <c r="E7"/>
      <c r="F7"/>
      <c r="G7"/>
      <c r="H7"/>
      <c r="I7"/>
      <c r="J7"/>
      <c r="K7"/>
      <c r="M7" s="45"/>
      <c r="N7" s="28"/>
      <c r="O7" s="28"/>
    </row>
    <row r="8" spans="1:23" ht="22.5" customHeight="1" x14ac:dyDescent="0.25">
      <c r="A8"/>
      <c r="B8"/>
      <c r="C8"/>
      <c r="D8"/>
      <c r="E8"/>
      <c r="F8"/>
      <c r="G8"/>
      <c r="H8"/>
      <c r="I8"/>
      <c r="J8"/>
      <c r="K8"/>
      <c r="N8" s="28"/>
      <c r="O8" s="28"/>
      <c r="P8" s="13"/>
    </row>
    <row r="9" spans="1:23" ht="13.8" x14ac:dyDescent="0.25">
      <c r="A9"/>
      <c r="B9"/>
      <c r="C9"/>
      <c r="D9"/>
      <c r="E9"/>
      <c r="F9"/>
      <c r="G9"/>
      <c r="H9"/>
      <c r="I9"/>
      <c r="J9"/>
      <c r="K9"/>
      <c r="T9" s="29"/>
      <c r="U9" s="29"/>
      <c r="V9" s="13"/>
    </row>
    <row r="10" spans="1:23" ht="13.8" x14ac:dyDescent="0.25">
      <c r="A10"/>
      <c r="B10"/>
      <c r="C10"/>
      <c r="D10"/>
      <c r="E10"/>
      <c r="F10"/>
      <c r="G10"/>
      <c r="H10"/>
      <c r="I10"/>
      <c r="J10"/>
      <c r="K10"/>
    </row>
    <row r="11" spans="1:23" ht="13.8" x14ac:dyDescent="0.25">
      <c r="A11"/>
      <c r="B11"/>
      <c r="C11"/>
      <c r="D11"/>
      <c r="E11"/>
      <c r="F11"/>
      <c r="G11"/>
      <c r="H11"/>
      <c r="I11"/>
      <c r="J11"/>
      <c r="K11"/>
    </row>
    <row r="12" spans="1:23" ht="43.5" customHeight="1" x14ac:dyDescent="0.25">
      <c r="A12"/>
      <c r="B12"/>
      <c r="C12"/>
      <c r="D12"/>
      <c r="E12"/>
      <c r="F12"/>
      <c r="G12"/>
      <c r="H12"/>
      <c r="I12"/>
      <c r="J12"/>
      <c r="K12"/>
    </row>
    <row r="13" spans="1:23" ht="21.75" customHeight="1" x14ac:dyDescent="0.25">
      <c r="A13"/>
      <c r="B13"/>
      <c r="C13"/>
      <c r="D13"/>
      <c r="E13"/>
      <c r="F13"/>
      <c r="G13"/>
      <c r="H13"/>
      <c r="I13"/>
      <c r="J13"/>
      <c r="K13"/>
    </row>
    <row r="14" spans="1:23" ht="21.75" customHeight="1" x14ac:dyDescent="0.25">
      <c r="A14"/>
      <c r="B14"/>
      <c r="C14"/>
      <c r="D14"/>
      <c r="E14"/>
      <c r="F14"/>
      <c r="G14"/>
      <c r="H14"/>
      <c r="I14"/>
      <c r="J14"/>
      <c r="K14"/>
    </row>
    <row r="15" spans="1:23" ht="21.75" customHeight="1" x14ac:dyDescent="0.25">
      <c r="A15"/>
      <c r="B15"/>
      <c r="C15"/>
      <c r="D15"/>
      <c r="E15"/>
      <c r="F15"/>
      <c r="G15"/>
      <c r="H15"/>
      <c r="I15"/>
      <c r="J15"/>
      <c r="K15"/>
    </row>
    <row r="16" spans="1:23" ht="21.75" customHeight="1" x14ac:dyDescent="0.25">
      <c r="A16"/>
      <c r="B16"/>
      <c r="C16"/>
      <c r="D16"/>
      <c r="E16"/>
      <c r="F16"/>
      <c r="G16"/>
      <c r="H16"/>
      <c r="I16"/>
      <c r="J16"/>
      <c r="K16"/>
    </row>
    <row r="17" spans="1:11" ht="24" customHeight="1" x14ac:dyDescent="0.25">
      <c r="A17"/>
      <c r="B17"/>
      <c r="C17"/>
      <c r="D17"/>
      <c r="E17"/>
      <c r="F17"/>
      <c r="G17"/>
      <c r="H17"/>
      <c r="I17"/>
      <c r="J17"/>
      <c r="K17"/>
    </row>
    <row r="18" spans="1:11" ht="13.8" x14ac:dyDescent="0.25">
      <c r="A18"/>
      <c r="B18"/>
      <c r="C18"/>
      <c r="D18"/>
      <c r="E18"/>
      <c r="F18"/>
      <c r="G18"/>
      <c r="H18"/>
      <c r="I18"/>
      <c r="J18"/>
      <c r="K18"/>
    </row>
    <row r="19" spans="1:11" ht="13.8" x14ac:dyDescent="0.25">
      <c r="A19"/>
      <c r="B19"/>
      <c r="C19"/>
      <c r="D19"/>
      <c r="E19"/>
      <c r="F19"/>
      <c r="G19"/>
      <c r="H19"/>
      <c r="I19"/>
      <c r="J19"/>
      <c r="K19"/>
    </row>
    <row r="20" spans="1:11" ht="13.8" x14ac:dyDescent="0.25">
      <c r="A20"/>
      <c r="B20"/>
      <c r="C20"/>
      <c r="D20"/>
      <c r="E20"/>
      <c r="F20"/>
      <c r="G20"/>
      <c r="H20"/>
      <c r="I20"/>
      <c r="J20"/>
      <c r="K20"/>
    </row>
    <row r="21" spans="1:11" ht="13.8" x14ac:dyDescent="0.25">
      <c r="A21"/>
      <c r="B21"/>
      <c r="C21"/>
      <c r="D21"/>
      <c r="E21"/>
      <c r="F21"/>
      <c r="G21"/>
      <c r="H21"/>
      <c r="I21"/>
      <c r="J21"/>
      <c r="K21"/>
    </row>
    <row r="22" spans="1:11" ht="13.8" x14ac:dyDescent="0.25">
      <c r="A22"/>
      <c r="B22"/>
      <c r="C22"/>
      <c r="D22"/>
      <c r="E22"/>
      <c r="F22"/>
      <c r="G22"/>
      <c r="H22"/>
      <c r="I22"/>
      <c r="J22"/>
      <c r="K22"/>
    </row>
    <row r="23" spans="1:11" ht="13.8" x14ac:dyDescent="0.25">
      <c r="A23"/>
      <c r="B23"/>
      <c r="C23"/>
      <c r="D23"/>
      <c r="E23"/>
      <c r="F23"/>
      <c r="G23"/>
      <c r="H23"/>
      <c r="I23"/>
      <c r="J23"/>
      <c r="K23"/>
    </row>
    <row r="24" spans="1:11" ht="13.8" x14ac:dyDescent="0.25">
      <c r="A24"/>
      <c r="B24"/>
      <c r="C24"/>
      <c r="D24"/>
      <c r="E24"/>
      <c r="F24"/>
      <c r="G24"/>
      <c r="H24"/>
      <c r="I24"/>
      <c r="J24"/>
      <c r="K24"/>
    </row>
    <row r="25" spans="1:11" ht="13.8" x14ac:dyDescent="0.25">
      <c r="A25"/>
      <c r="B25"/>
      <c r="C25"/>
      <c r="D25"/>
      <c r="E25"/>
      <c r="F25"/>
      <c r="G25"/>
      <c r="H25"/>
      <c r="I25"/>
      <c r="J25"/>
      <c r="K25"/>
    </row>
    <row r="26" spans="1:11" ht="13.8" x14ac:dyDescent="0.25">
      <c r="A26"/>
      <c r="B26"/>
      <c r="C26"/>
      <c r="D26"/>
      <c r="E26"/>
      <c r="F26"/>
      <c r="G26"/>
      <c r="H26"/>
      <c r="I26"/>
      <c r="J26"/>
      <c r="K26"/>
    </row>
  </sheetData>
  <mergeCells count="4">
    <mergeCell ref="B1:E1"/>
    <mergeCell ref="G1:I1"/>
    <mergeCell ref="A2:E2"/>
    <mergeCell ref="A4:E4"/>
  </mergeCells>
  <conditionalFormatting sqref="R3 V3">
    <cfRule type="cellIs" dxfId="0" priority="6" stopIfTrue="1" operator="equal">
      <formula>"לא פעיל"</formula>
    </cfRule>
  </conditionalFormatting>
  <hyperlinks>
    <hyperlink ref="A2" location="Dashboard!A1" display="חזרה לעץ מדדים" xr:uid="{FD2A999E-BBC3-434D-ACAA-8EBCF59C7925}"/>
    <hyperlink ref="A4" location="Dashboard!A1" display="חזרה לעץ מדדים" xr:uid="{B24B7607-F58A-4434-A5FA-A339102C023C}"/>
    <hyperlink ref="A4:E4" location="'ריכוז והזנת נתונים'!A1" display="ריכוז והזנת נתונים" xr:uid="{C183FF37-299A-4F79-BE9A-059563FA9303}"/>
  </hyperlinks>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7">
    <tabColor theme="9" tint="0.39997558519241921"/>
  </sheetPr>
  <dimension ref="A2:I105"/>
  <sheetViews>
    <sheetView showGridLines="0" rightToLeft="1" workbookViewId="0">
      <selection activeCell="A2" sqref="A2:E2"/>
    </sheetView>
  </sheetViews>
  <sheetFormatPr defaultColWidth="8.69921875" defaultRowHeight="13.2" x14ac:dyDescent="0.25"/>
  <cols>
    <col min="1" max="1" width="11.09765625" style="109" customWidth="1"/>
    <col min="2" max="2" width="14.09765625" style="113" customWidth="1"/>
    <col min="3" max="3" width="11.09765625" style="113" customWidth="1"/>
    <col min="4" max="4" width="13" style="110" customWidth="1"/>
    <col min="5" max="5" width="11.59765625" style="115" customWidth="1"/>
    <col min="6" max="6" width="10.5" style="109" customWidth="1"/>
    <col min="7" max="7" width="11.59765625" style="110" customWidth="1"/>
    <col min="8" max="8" width="12.09765625" style="111" customWidth="1"/>
    <col min="9" max="9" width="13" style="112" customWidth="1"/>
    <col min="10" max="16384" width="8.69921875" style="113"/>
  </cols>
  <sheetData>
    <row r="2" spans="1:9" ht="22.8" x14ac:dyDescent="0.4">
      <c r="A2" s="329" t="s">
        <v>1</v>
      </c>
      <c r="B2" s="329"/>
      <c r="C2" s="329"/>
      <c r="D2" s="329"/>
      <c r="E2" s="329"/>
    </row>
    <row r="3" spans="1:9" x14ac:dyDescent="0.25">
      <c r="D3" s="109"/>
      <c r="E3" s="110"/>
      <c r="F3" s="111"/>
      <c r="G3" s="112"/>
      <c r="H3" s="113"/>
      <c r="I3" s="113"/>
    </row>
    <row r="4" spans="1:9" ht="23.4" thickBot="1" x14ac:dyDescent="0.3">
      <c r="B4" s="173" t="s">
        <v>98</v>
      </c>
      <c r="C4" s="109"/>
      <c r="D4" s="109"/>
      <c r="E4" s="110"/>
      <c r="F4" s="111"/>
      <c r="G4" s="112"/>
      <c r="H4" s="113"/>
      <c r="I4" s="113"/>
    </row>
    <row r="5" spans="1:9" ht="14.4" thickBot="1" x14ac:dyDescent="0.25">
      <c r="B5" s="114" t="s">
        <v>8</v>
      </c>
      <c r="C5" s="123" t="s">
        <v>104</v>
      </c>
      <c r="D5" s="123" t="s">
        <v>105</v>
      </c>
      <c r="E5" s="123" t="s">
        <v>106</v>
      </c>
      <c r="F5" s="113"/>
      <c r="G5" s="113"/>
      <c r="H5" s="113"/>
      <c r="I5" s="113"/>
    </row>
    <row r="6" spans="1:9" x14ac:dyDescent="0.2">
      <c r="B6" s="47" t="s">
        <v>9</v>
      </c>
      <c r="C6" s="116"/>
      <c r="D6" s="116"/>
      <c r="E6" s="116"/>
      <c r="F6" s="113"/>
      <c r="G6" s="113"/>
      <c r="H6" s="113"/>
      <c r="I6" s="113"/>
    </row>
    <row r="7" spans="1:9" x14ac:dyDescent="0.2">
      <c r="B7" s="49" t="s">
        <v>10</v>
      </c>
      <c r="C7" s="119"/>
      <c r="D7" s="119"/>
      <c r="E7" s="119"/>
      <c r="F7" s="113"/>
      <c r="G7" s="113"/>
      <c r="H7" s="113"/>
      <c r="I7" s="113"/>
    </row>
    <row r="8" spans="1:9" x14ac:dyDescent="0.2">
      <c r="B8" s="49" t="s">
        <v>11</v>
      </c>
      <c r="C8" s="117"/>
      <c r="D8" s="117"/>
      <c r="E8" s="117"/>
      <c r="F8" s="113"/>
      <c r="G8" s="113"/>
      <c r="H8" s="113"/>
      <c r="I8" s="113"/>
    </row>
    <row r="9" spans="1:9" ht="13.8" thickBot="1" x14ac:dyDescent="0.25">
      <c r="B9" s="80" t="s">
        <v>12</v>
      </c>
      <c r="C9" s="120"/>
      <c r="D9" s="120"/>
      <c r="E9" s="120"/>
      <c r="F9" s="113"/>
      <c r="G9" s="113"/>
      <c r="H9" s="113"/>
      <c r="I9" s="113"/>
    </row>
    <row r="10" spans="1:9" ht="13.8" thickBot="1" x14ac:dyDescent="0.3">
      <c r="B10" s="83" t="s">
        <v>3</v>
      </c>
      <c r="C10" s="118">
        <f>SUM(C6:C9)</f>
        <v>0</v>
      </c>
      <c r="D10" s="118">
        <f>SUM(D6:D9)</f>
        <v>0</v>
      </c>
      <c r="E10" s="118">
        <f>SUM(E6:E9)</f>
        <v>0</v>
      </c>
      <c r="F10" s="113"/>
      <c r="G10" s="113"/>
      <c r="H10" s="113"/>
      <c r="I10" s="113"/>
    </row>
    <row r="11" spans="1:9" ht="11.4" x14ac:dyDescent="0.2">
      <c r="D11" s="113"/>
      <c r="E11" s="113"/>
      <c r="F11" s="113"/>
      <c r="G11" s="113"/>
      <c r="H11" s="113"/>
      <c r="I11" s="113"/>
    </row>
    <row r="12" spans="1:9" ht="11.4" x14ac:dyDescent="0.2">
      <c r="A12" s="113"/>
      <c r="D12" s="113"/>
      <c r="E12" s="113"/>
      <c r="F12" s="113"/>
      <c r="G12" s="113"/>
      <c r="H12" s="113"/>
      <c r="I12" s="113"/>
    </row>
    <row r="13" spans="1:9" ht="11.4" x14ac:dyDescent="0.2">
      <c r="A13" s="113"/>
      <c r="D13" s="113"/>
      <c r="E13" s="113"/>
      <c r="F13" s="113"/>
      <c r="G13" s="113"/>
      <c r="H13" s="113"/>
      <c r="I13" s="113"/>
    </row>
    <row r="14" spans="1:9" ht="23.4" thickBot="1" x14ac:dyDescent="0.25">
      <c r="A14" s="113"/>
      <c r="B14" s="172" t="s">
        <v>99</v>
      </c>
      <c r="D14" s="113"/>
      <c r="E14" s="113"/>
      <c r="F14" s="113"/>
      <c r="G14" s="113"/>
      <c r="H14" s="113"/>
      <c r="I14" s="113"/>
    </row>
    <row r="15" spans="1:9" s="170" customFormat="1" ht="42" thickBot="1" x14ac:dyDescent="0.25">
      <c r="B15" s="114" t="s">
        <v>8</v>
      </c>
      <c r="C15" s="171" t="s">
        <v>107</v>
      </c>
      <c r="D15" s="171" t="s">
        <v>108</v>
      </c>
      <c r="E15" s="171" t="s">
        <v>109</v>
      </c>
      <c r="F15" s="171" t="s">
        <v>110</v>
      </c>
      <c r="G15" s="171" t="s">
        <v>111</v>
      </c>
      <c r="H15" s="171" t="s">
        <v>112</v>
      </c>
      <c r="I15" s="171" t="s">
        <v>113</v>
      </c>
    </row>
    <row r="16" spans="1:9" x14ac:dyDescent="0.2">
      <c r="A16" s="113"/>
      <c r="B16" s="47" t="s">
        <v>9</v>
      </c>
      <c r="C16" s="116"/>
      <c r="D16" s="116"/>
      <c r="E16" s="116"/>
      <c r="F16" s="116"/>
      <c r="G16" s="116"/>
      <c r="H16" s="116"/>
      <c r="I16" s="116"/>
    </row>
    <row r="17" spans="1:9" x14ac:dyDescent="0.2">
      <c r="A17" s="113"/>
      <c r="B17" s="49" t="s">
        <v>10</v>
      </c>
      <c r="C17" s="119"/>
      <c r="D17" s="119"/>
      <c r="E17" s="119"/>
      <c r="F17" s="119"/>
      <c r="G17" s="119"/>
      <c r="H17" s="119"/>
      <c r="I17" s="119"/>
    </row>
    <row r="18" spans="1:9" x14ac:dyDescent="0.2">
      <c r="A18" s="113"/>
      <c r="B18" s="49" t="s">
        <v>11</v>
      </c>
      <c r="C18" s="117"/>
      <c r="D18" s="117"/>
      <c r="E18" s="117"/>
      <c r="F18" s="117"/>
      <c r="G18" s="117"/>
      <c r="H18" s="117"/>
      <c r="I18" s="117"/>
    </row>
    <row r="19" spans="1:9" ht="13.8" thickBot="1" x14ac:dyDescent="0.25">
      <c r="A19" s="113"/>
      <c r="B19" s="80" t="s">
        <v>12</v>
      </c>
      <c r="C19" s="120"/>
      <c r="D19" s="120"/>
      <c r="E19" s="120"/>
      <c r="F19" s="120"/>
      <c r="G19" s="120"/>
      <c r="H19" s="120"/>
      <c r="I19" s="120"/>
    </row>
    <row r="20" spans="1:9" ht="13.8" thickBot="1" x14ac:dyDescent="0.3">
      <c r="A20" s="113"/>
      <c r="B20" s="83" t="s">
        <v>3</v>
      </c>
      <c r="C20" s="118">
        <f t="shared" ref="C20:I20" si="0">SUM(C16:C19)</f>
        <v>0</v>
      </c>
      <c r="D20" s="118">
        <f t="shared" si="0"/>
        <v>0</v>
      </c>
      <c r="E20" s="118">
        <f t="shared" si="0"/>
        <v>0</v>
      </c>
      <c r="F20" s="118">
        <f t="shared" si="0"/>
        <v>0</v>
      </c>
      <c r="G20" s="118">
        <f t="shared" si="0"/>
        <v>0</v>
      </c>
      <c r="H20" s="118">
        <f t="shared" si="0"/>
        <v>0</v>
      </c>
      <c r="I20" s="118">
        <f t="shared" si="0"/>
        <v>0</v>
      </c>
    </row>
    <row r="21" spans="1:9" ht="11.4" x14ac:dyDescent="0.2">
      <c r="A21" s="113"/>
      <c r="D21" s="113"/>
      <c r="E21" s="113"/>
      <c r="F21" s="113"/>
      <c r="G21" s="113"/>
      <c r="H21" s="113"/>
      <c r="I21" s="113"/>
    </row>
    <row r="22" spans="1:9" ht="11.4" x14ac:dyDescent="0.2">
      <c r="A22" s="113"/>
      <c r="D22" s="113"/>
      <c r="E22" s="113"/>
      <c r="F22" s="113"/>
      <c r="G22" s="113"/>
      <c r="H22" s="113"/>
      <c r="I22" s="113"/>
    </row>
    <row r="23" spans="1:9" ht="11.4" x14ac:dyDescent="0.2">
      <c r="A23" s="113"/>
      <c r="D23" s="113"/>
      <c r="E23" s="113"/>
      <c r="F23" s="113"/>
      <c r="G23" s="113"/>
      <c r="H23" s="113"/>
      <c r="I23" s="113"/>
    </row>
    <row r="24" spans="1:9" ht="23.4" thickBot="1" x14ac:dyDescent="0.25">
      <c r="A24" s="113"/>
      <c r="B24" s="172" t="s">
        <v>100</v>
      </c>
      <c r="D24" s="113"/>
      <c r="E24" s="113"/>
      <c r="F24" s="113"/>
      <c r="G24" s="113"/>
      <c r="H24" s="113"/>
      <c r="I24" s="113"/>
    </row>
    <row r="25" spans="1:9" s="170" customFormat="1" ht="28.2" thickBot="1" x14ac:dyDescent="0.25">
      <c r="B25" s="114" t="s">
        <v>8</v>
      </c>
      <c r="C25" s="171" t="s">
        <v>114</v>
      </c>
      <c r="D25" s="171" t="s">
        <v>115</v>
      </c>
      <c r="E25" s="171" t="s">
        <v>116</v>
      </c>
      <c r="F25" s="171" t="s">
        <v>117</v>
      </c>
      <c r="G25" s="171" t="s">
        <v>118</v>
      </c>
    </row>
    <row r="26" spans="1:9" x14ac:dyDescent="0.2">
      <c r="A26" s="113"/>
      <c r="B26" s="47" t="s">
        <v>9</v>
      </c>
      <c r="C26" s="116"/>
      <c r="D26" s="116"/>
      <c r="E26" s="116"/>
      <c r="F26" s="116"/>
      <c r="G26" s="116"/>
      <c r="H26" s="113"/>
      <c r="I26" s="113"/>
    </row>
    <row r="27" spans="1:9" x14ac:dyDescent="0.2">
      <c r="A27" s="113"/>
      <c r="B27" s="49" t="s">
        <v>10</v>
      </c>
      <c r="C27" s="119"/>
      <c r="D27" s="119"/>
      <c r="E27" s="119"/>
      <c r="F27" s="119"/>
      <c r="G27" s="119"/>
      <c r="H27" s="113"/>
      <c r="I27" s="113"/>
    </row>
    <row r="28" spans="1:9" x14ac:dyDescent="0.2">
      <c r="A28" s="113"/>
      <c r="B28" s="49" t="s">
        <v>11</v>
      </c>
      <c r="C28" s="117"/>
      <c r="D28" s="117"/>
      <c r="E28" s="117"/>
      <c r="F28" s="117"/>
      <c r="G28" s="117"/>
      <c r="H28" s="113"/>
      <c r="I28" s="113"/>
    </row>
    <row r="29" spans="1:9" ht="13.8" thickBot="1" x14ac:dyDescent="0.25">
      <c r="A29" s="113"/>
      <c r="B29" s="80" t="s">
        <v>12</v>
      </c>
      <c r="C29" s="120"/>
      <c r="D29" s="120"/>
      <c r="E29" s="120"/>
      <c r="F29" s="120"/>
      <c r="G29" s="120"/>
      <c r="H29" s="113"/>
      <c r="I29" s="113"/>
    </row>
    <row r="30" spans="1:9" ht="13.8" thickBot="1" x14ac:dyDescent="0.3">
      <c r="A30" s="113"/>
      <c r="B30" s="83" t="s">
        <v>3</v>
      </c>
      <c r="C30" s="118">
        <f>SUM(C26:C29)</f>
        <v>0</v>
      </c>
      <c r="D30" s="118">
        <f>SUM(D26:D29)</f>
        <v>0</v>
      </c>
      <c r="E30" s="118">
        <f>SUM(E26:E29)</f>
        <v>0</v>
      </c>
      <c r="F30" s="118">
        <f>SUM(F26:F29)</f>
        <v>0</v>
      </c>
      <c r="G30" s="118">
        <f>SUM(G26:G29)</f>
        <v>0</v>
      </c>
      <c r="H30" s="113"/>
      <c r="I30" s="113"/>
    </row>
    <row r="31" spans="1:9" ht="11.4" x14ac:dyDescent="0.2">
      <c r="A31" s="113"/>
      <c r="D31" s="113"/>
      <c r="E31" s="113"/>
      <c r="F31" s="113"/>
      <c r="G31" s="113"/>
      <c r="H31" s="113"/>
      <c r="I31" s="113"/>
    </row>
    <row r="32" spans="1:9" ht="11.4" x14ac:dyDescent="0.2">
      <c r="A32" s="113"/>
      <c r="D32" s="113"/>
      <c r="E32" s="113"/>
      <c r="F32" s="113"/>
      <c r="G32" s="113"/>
      <c r="H32" s="113"/>
      <c r="I32" s="113"/>
    </row>
    <row r="33" spans="2:8" s="113" customFormat="1" ht="11.4" x14ac:dyDescent="0.2"/>
    <row r="34" spans="2:8" s="113" customFormat="1" ht="23.4" thickBot="1" x14ac:dyDescent="0.25">
      <c r="B34" s="172" t="s">
        <v>101</v>
      </c>
    </row>
    <row r="35" spans="2:8" s="170" customFormat="1" ht="28.2" thickBot="1" x14ac:dyDescent="0.25">
      <c r="B35" s="114" t="s">
        <v>8</v>
      </c>
      <c r="C35" s="171" t="s">
        <v>119</v>
      </c>
      <c r="D35" s="171" t="s">
        <v>120</v>
      </c>
      <c r="E35" s="171" t="s">
        <v>122</v>
      </c>
      <c r="F35" s="171" t="s">
        <v>121</v>
      </c>
      <c r="G35" s="171" t="s">
        <v>123</v>
      </c>
      <c r="H35" s="171" t="s">
        <v>124</v>
      </c>
    </row>
    <row r="36" spans="2:8" s="113" customFormat="1" x14ac:dyDescent="0.2">
      <c r="B36" s="47" t="s">
        <v>9</v>
      </c>
      <c r="C36" s="116"/>
      <c r="D36" s="116"/>
      <c r="E36" s="116"/>
      <c r="F36" s="116"/>
      <c r="G36" s="116"/>
      <c r="H36" s="116"/>
    </row>
    <row r="37" spans="2:8" s="113" customFormat="1" x14ac:dyDescent="0.2">
      <c r="B37" s="49" t="s">
        <v>10</v>
      </c>
      <c r="C37" s="119"/>
      <c r="D37" s="119"/>
      <c r="E37" s="119"/>
      <c r="F37" s="119"/>
      <c r="G37" s="119"/>
      <c r="H37" s="119"/>
    </row>
    <row r="38" spans="2:8" s="113" customFormat="1" x14ac:dyDescent="0.2">
      <c r="B38" s="49" t="s">
        <v>11</v>
      </c>
      <c r="C38" s="117"/>
      <c r="D38" s="117"/>
      <c r="E38" s="117"/>
      <c r="F38" s="117"/>
      <c r="G38" s="117"/>
      <c r="H38" s="117"/>
    </row>
    <row r="39" spans="2:8" s="113" customFormat="1" ht="13.8" thickBot="1" x14ac:dyDescent="0.25">
      <c r="B39" s="80" t="s">
        <v>12</v>
      </c>
      <c r="C39" s="120"/>
      <c r="D39" s="120"/>
      <c r="E39" s="120"/>
      <c r="F39" s="120"/>
      <c r="G39" s="120"/>
      <c r="H39" s="120"/>
    </row>
    <row r="40" spans="2:8" s="113" customFormat="1" ht="13.8" thickBot="1" x14ac:dyDescent="0.3">
      <c r="B40" s="83" t="s">
        <v>3</v>
      </c>
      <c r="C40" s="118">
        <f t="shared" ref="C40:H40" si="1">SUM(C36:C39)</f>
        <v>0</v>
      </c>
      <c r="D40" s="118">
        <f t="shared" si="1"/>
        <v>0</v>
      </c>
      <c r="E40" s="118">
        <f t="shared" si="1"/>
        <v>0</v>
      </c>
      <c r="F40" s="118">
        <f t="shared" si="1"/>
        <v>0</v>
      </c>
      <c r="G40" s="118">
        <f t="shared" si="1"/>
        <v>0</v>
      </c>
      <c r="H40" s="118">
        <f t="shared" si="1"/>
        <v>0</v>
      </c>
    </row>
    <row r="41" spans="2:8" s="113" customFormat="1" ht="11.4" x14ac:dyDescent="0.2"/>
    <row r="42" spans="2:8" s="113" customFormat="1" ht="11.4" x14ac:dyDescent="0.2"/>
    <row r="43" spans="2:8" s="113" customFormat="1" ht="11.4" x14ac:dyDescent="0.2"/>
    <row r="44" spans="2:8" s="113" customFormat="1" ht="23.4" thickBot="1" x14ac:dyDescent="0.25">
      <c r="B44" s="172" t="s">
        <v>102</v>
      </c>
    </row>
    <row r="45" spans="2:8" s="170" customFormat="1" ht="28.2" thickBot="1" x14ac:dyDescent="0.25">
      <c r="B45" s="114" t="s">
        <v>8</v>
      </c>
      <c r="C45" s="171" t="s">
        <v>125</v>
      </c>
      <c r="D45" s="171" t="s">
        <v>126</v>
      </c>
      <c r="E45" s="171" t="s">
        <v>127</v>
      </c>
      <c r="F45" s="171" t="s">
        <v>128</v>
      </c>
    </row>
    <row r="46" spans="2:8" s="113" customFormat="1" x14ac:dyDescent="0.2">
      <c r="B46" s="47" t="s">
        <v>9</v>
      </c>
      <c r="C46" s="116"/>
      <c r="D46" s="116"/>
      <c r="E46" s="116"/>
      <c r="F46" s="116"/>
    </row>
    <row r="47" spans="2:8" s="113" customFormat="1" x14ac:dyDescent="0.2">
      <c r="B47" s="49" t="s">
        <v>10</v>
      </c>
      <c r="C47" s="119"/>
      <c r="D47" s="119"/>
      <c r="E47" s="119"/>
      <c r="F47" s="119"/>
    </row>
    <row r="48" spans="2:8" s="113" customFormat="1" x14ac:dyDescent="0.2">
      <c r="B48" s="49" t="s">
        <v>11</v>
      </c>
      <c r="C48" s="117"/>
      <c r="D48" s="117"/>
      <c r="E48" s="117"/>
      <c r="F48" s="117"/>
    </row>
    <row r="49" spans="2:6" s="113" customFormat="1" ht="13.8" thickBot="1" x14ac:dyDescent="0.25">
      <c r="B49" s="80" t="s">
        <v>12</v>
      </c>
      <c r="C49" s="120"/>
      <c r="D49" s="120"/>
      <c r="E49" s="120"/>
      <c r="F49" s="120"/>
    </row>
    <row r="50" spans="2:6" s="113" customFormat="1" ht="13.8" thickBot="1" x14ac:dyDescent="0.3">
      <c r="B50" s="83" t="s">
        <v>3</v>
      </c>
      <c r="C50" s="118">
        <f>SUM(C46:C49)</f>
        <v>0</v>
      </c>
      <c r="D50" s="118">
        <f>SUM(D46:D49)</f>
        <v>0</v>
      </c>
      <c r="E50" s="118">
        <f>SUM(E46:E49)</f>
        <v>0</v>
      </c>
      <c r="F50" s="118">
        <f>SUM(F46:F49)</f>
        <v>0</v>
      </c>
    </row>
    <row r="51" spans="2:6" s="113" customFormat="1" ht="11.4" x14ac:dyDescent="0.2"/>
    <row r="52" spans="2:6" s="113" customFormat="1" ht="11.4" x14ac:dyDescent="0.2"/>
    <row r="53" spans="2:6" s="113" customFormat="1" ht="11.4" x14ac:dyDescent="0.2"/>
    <row r="54" spans="2:6" s="113" customFormat="1" ht="23.4" thickBot="1" x14ac:dyDescent="0.25">
      <c r="B54" s="172" t="s">
        <v>103</v>
      </c>
    </row>
    <row r="55" spans="2:6" s="170" customFormat="1" ht="28.2" thickBot="1" x14ac:dyDescent="0.25">
      <c r="B55" s="114" t="s">
        <v>8</v>
      </c>
      <c r="C55" s="171" t="s">
        <v>129</v>
      </c>
      <c r="D55" s="171" t="s">
        <v>130</v>
      </c>
      <c r="E55" s="171" t="s">
        <v>131</v>
      </c>
    </row>
    <row r="56" spans="2:6" s="113" customFormat="1" x14ac:dyDescent="0.2">
      <c r="B56" s="47" t="s">
        <v>9</v>
      </c>
      <c r="C56" s="116"/>
      <c r="D56" s="116"/>
      <c r="E56" s="116"/>
    </row>
    <row r="57" spans="2:6" s="113" customFormat="1" x14ac:dyDescent="0.2">
      <c r="B57" s="49" t="s">
        <v>10</v>
      </c>
      <c r="C57" s="119"/>
      <c r="D57" s="119"/>
      <c r="E57" s="119"/>
    </row>
    <row r="58" spans="2:6" s="113" customFormat="1" x14ac:dyDescent="0.2">
      <c r="B58" s="49" t="s">
        <v>11</v>
      </c>
      <c r="C58" s="117"/>
      <c r="D58" s="117"/>
      <c r="E58" s="117"/>
    </row>
    <row r="59" spans="2:6" s="113" customFormat="1" ht="13.8" thickBot="1" x14ac:dyDescent="0.25">
      <c r="B59" s="80" t="s">
        <v>12</v>
      </c>
      <c r="C59" s="120"/>
      <c r="D59" s="120"/>
      <c r="E59" s="120"/>
    </row>
    <row r="60" spans="2:6" s="113" customFormat="1" ht="13.8" thickBot="1" x14ac:dyDescent="0.3">
      <c r="B60" s="83" t="s">
        <v>3</v>
      </c>
      <c r="C60" s="118">
        <f>SUM(C56:C59)</f>
        <v>0</v>
      </c>
      <c r="D60" s="118">
        <f>SUM(D56:D59)</f>
        <v>0</v>
      </c>
      <c r="E60" s="118">
        <f>SUM(E56:E59)</f>
        <v>0</v>
      </c>
    </row>
    <row r="61" spans="2:6" s="113" customFormat="1" ht="11.4" x14ac:dyDescent="0.2"/>
    <row r="62" spans="2:6" s="113" customFormat="1" ht="11.4" x14ac:dyDescent="0.2"/>
    <row r="63" spans="2:6" s="113" customFormat="1" ht="11.4" x14ac:dyDescent="0.2"/>
    <row r="64" spans="2:6" s="113" customFormat="1" ht="23.4" thickBot="1" x14ac:dyDescent="0.25">
      <c r="B64" s="124" t="s">
        <v>132</v>
      </c>
    </row>
    <row r="65" spans="2:5" s="170" customFormat="1" ht="28.2" thickBot="1" x14ac:dyDescent="0.25">
      <c r="B65" s="114" t="s">
        <v>8</v>
      </c>
      <c r="C65" s="171" t="s">
        <v>133</v>
      </c>
      <c r="D65" s="171" t="s">
        <v>134</v>
      </c>
      <c r="E65" s="171" t="s">
        <v>135</v>
      </c>
    </row>
    <row r="66" spans="2:5" s="113" customFormat="1" x14ac:dyDescent="0.2">
      <c r="B66" s="47" t="s">
        <v>9</v>
      </c>
      <c r="C66" s="116"/>
      <c r="D66" s="116"/>
      <c r="E66" s="116"/>
    </row>
    <row r="67" spans="2:5" s="113" customFormat="1" x14ac:dyDescent="0.2">
      <c r="B67" s="49" t="s">
        <v>10</v>
      </c>
      <c r="C67" s="119"/>
      <c r="D67" s="119"/>
      <c r="E67" s="119"/>
    </row>
    <row r="68" spans="2:5" s="113" customFormat="1" x14ac:dyDescent="0.2">
      <c r="B68" s="49" t="s">
        <v>11</v>
      </c>
      <c r="C68" s="117"/>
      <c r="D68" s="117"/>
      <c r="E68" s="117"/>
    </row>
    <row r="69" spans="2:5" s="113" customFormat="1" ht="13.8" thickBot="1" x14ac:dyDescent="0.25">
      <c r="B69" s="80" t="s">
        <v>12</v>
      </c>
      <c r="C69" s="120"/>
      <c r="D69" s="120"/>
      <c r="E69" s="120"/>
    </row>
    <row r="70" spans="2:5" s="113" customFormat="1" ht="13.8" thickBot="1" x14ac:dyDescent="0.3">
      <c r="B70" s="83" t="s">
        <v>3</v>
      </c>
      <c r="C70" s="118">
        <f>SUM(C66:C69)</f>
        <v>0</v>
      </c>
      <c r="D70" s="118">
        <f>SUM(D66:D69)</f>
        <v>0</v>
      </c>
      <c r="E70" s="118">
        <f>SUM(E66:E69)</f>
        <v>0</v>
      </c>
    </row>
    <row r="71" spans="2:5" s="113" customFormat="1" ht="11.4" x14ac:dyDescent="0.2"/>
    <row r="72" spans="2:5" s="113" customFormat="1" ht="11.4" x14ac:dyDescent="0.2"/>
    <row r="73" spans="2:5" s="113" customFormat="1" ht="11.4" x14ac:dyDescent="0.2"/>
    <row r="74" spans="2:5" s="113" customFormat="1" ht="11.4" x14ac:dyDescent="0.2"/>
    <row r="75" spans="2:5" s="113" customFormat="1" ht="11.4" x14ac:dyDescent="0.2"/>
    <row r="76" spans="2:5" s="113" customFormat="1" ht="11.4" x14ac:dyDescent="0.2"/>
    <row r="77" spans="2:5" s="113" customFormat="1" ht="11.4" x14ac:dyDescent="0.2"/>
    <row r="78" spans="2:5" s="113" customFormat="1" ht="11.4" x14ac:dyDescent="0.2"/>
    <row r="79" spans="2:5" s="113" customFormat="1" ht="11.4" x14ac:dyDescent="0.2"/>
    <row r="80" spans="2:5" s="113" customFormat="1" ht="11.4" x14ac:dyDescent="0.2"/>
    <row r="81" s="113" customFormat="1" ht="11.4" x14ac:dyDescent="0.2"/>
    <row r="82" s="113" customFormat="1" ht="11.4" x14ac:dyDescent="0.2"/>
    <row r="83" s="113" customFormat="1" ht="11.4" x14ac:dyDescent="0.2"/>
    <row r="84" s="113" customFormat="1" ht="11.4" x14ac:dyDescent="0.2"/>
    <row r="85" s="113" customFormat="1" ht="11.4" x14ac:dyDescent="0.2"/>
    <row r="86" s="113" customFormat="1" ht="11.4" x14ac:dyDescent="0.2"/>
    <row r="87" s="113" customFormat="1" ht="11.4" x14ac:dyDescent="0.2"/>
    <row r="88" s="113" customFormat="1" ht="11.4" x14ac:dyDescent="0.2"/>
    <row r="89" s="113" customFormat="1" ht="11.4" x14ac:dyDescent="0.2"/>
    <row r="90" s="113" customFormat="1" ht="11.4" x14ac:dyDescent="0.2"/>
    <row r="91" s="113" customFormat="1" ht="11.4" x14ac:dyDescent="0.2"/>
    <row r="92" s="113" customFormat="1" ht="11.4" x14ac:dyDescent="0.2"/>
    <row r="93" s="113" customFormat="1" ht="11.4" x14ac:dyDescent="0.2"/>
    <row r="94" s="113" customFormat="1" ht="11.4" x14ac:dyDescent="0.2"/>
    <row r="95" s="113" customFormat="1" ht="11.4" x14ac:dyDescent="0.2"/>
    <row r="96" s="113" customFormat="1" ht="11.4" x14ac:dyDescent="0.2"/>
    <row r="97" s="113" customFormat="1" ht="11.4" x14ac:dyDescent="0.2"/>
    <row r="98" s="113" customFormat="1" ht="11.4" x14ac:dyDescent="0.2"/>
    <row r="99" s="113" customFormat="1" ht="11.4" x14ac:dyDescent="0.2"/>
    <row r="100" s="113" customFormat="1" ht="11.4" x14ac:dyDescent="0.2"/>
    <row r="101" s="113" customFormat="1" ht="11.4" x14ac:dyDescent="0.2"/>
    <row r="102" s="113" customFormat="1" ht="11.4" x14ac:dyDescent="0.2"/>
    <row r="103" s="113" customFormat="1" ht="11.4" x14ac:dyDescent="0.2"/>
    <row r="104" s="113" customFormat="1" ht="11.4" x14ac:dyDescent="0.2"/>
    <row r="105" s="113" customFormat="1" ht="11.4" x14ac:dyDescent="0.2"/>
  </sheetData>
  <mergeCells count="1">
    <mergeCell ref="A2:E2"/>
  </mergeCells>
  <hyperlinks>
    <hyperlink ref="A2" location="Dashboard!A1" display="חזרה לעץ מדדים" xr:uid="{00000000-0004-0000-0300-000000000000}"/>
    <hyperlink ref="C5" location="'הרוגים'!A1" display="הרוגים" xr:uid="{B36C9F93-1F95-4E09-BB79-9AA5BE142593}"/>
    <hyperlink ref="D5" location="'פצועים'!A1" display="פצועים" xr:uid="{7E35132D-359E-44B8-A845-40E75A443E57}"/>
    <hyperlink ref="E5" location="'נעדרים'!A1" display="נעדרים" xr:uid="{296C028C-3D01-495D-95EA-89A75162BE65}"/>
    <hyperlink ref="C15" location="'אירועי ביטחון'!A1" display="אירועי ביטחון" xr:uid="{FB6E95DA-D886-43C0-9D53-BA63B277B690}"/>
    <hyperlink ref="D15" location="'אזעקות_ יירוטים_ נפילות_ פגיעות'!A1" display="אזעקות/ יירוטים/ נפילות/ פגיעות" xr:uid="{F0DBBDF3-5EE3-4351-8E15-2B8B35F0A9DD}"/>
    <hyperlink ref="E15" location="'פריסת כוחות לפי יישובים'!A1" display="פריסת כוחות לפי יישובים" xr:uid="{23399CAC-806C-42E3-A7E1-8991EA1B2B39}"/>
    <hyperlink ref="F15" location="'פריסת שוטרים לפי יישובים'!A1" display="פריסת שוטרים לפי יישובים" xr:uid="{0C809DD6-D32D-4B9F-9744-F15CF4E4F499}"/>
    <hyperlink ref="G15" location="'כיתות כוננות לפי יישובים'!A1" display="כיתות כוננות לפי יישובים" xr:uid="{28849510-CE38-46BB-8297-981EFCE3107D}"/>
    <hyperlink ref="H15" location="'חלוקת נשקים לפי יישובים'!A1" display="חלוקת נשקים לפי יישובים" xr:uid="{711C9E6C-0687-466A-8D5E-9C7576785F6D}"/>
    <hyperlink ref="I15" location="'גיוס למילואים לפי יישובים'!A1" display="גיוס למילואים לפי יישובים" xr:uid="{4A2710D9-B148-4457-B81B-5E0F1B048479}"/>
    <hyperlink ref="C25" location="'שינוע חיילים לשטחי כינוס'!A1" display="שינוע חיילים לשטחי כינוס" xr:uid="{E11439BF-EB40-43E6-992F-FACA39B0A76A}"/>
    <hyperlink ref="D25" location="'הסעות להלוויות'!A1" display="הסעות להלוויות" xr:uid="{C24D705B-7D6B-41CD-8EDF-EF4DD9ADC33D}"/>
    <hyperlink ref="E25" location="'פניות להובלת ציוד'!A1" display="פניות להובלת ציוד" xr:uid="{6AFA7925-2FCC-448B-8E27-4A2EA556A5D7}"/>
    <hyperlink ref="F25" location="'עבודות עפר'!A1" display="עבודות עפר" xr:uid="{AA591044-0549-473E-8161-AD54970CD513}"/>
    <hyperlink ref="G25" location="'פינוי אשפה מנקודות כינוס'!A1" display="פינוי אשפה מנקודות כינוס" xr:uid="{84DA6075-F68F-460D-9123-07D6A39A99E2}"/>
    <hyperlink ref="C35" location="'סטטוס מתנדבים'!A1" display="סטטוס מתנדבים" xr:uid="{020D5726-0460-4588-B705-EC485710F9A3}"/>
    <hyperlink ref="D35" location="'פניות לקבלת תרומות_ציוד'!A1" display="פניות לקבלת תרומות/ציוד" xr:uid="{1D520F28-F8F4-4280-B704-448DB137F5D8}"/>
    <hyperlink ref="E35" location="'נכונות לאירוח'!A1" display="נכונות לאירוח" xr:uid="{DCDD3C9C-2848-4175-81A9-E005E1C0AD86}"/>
    <hyperlink ref="F35" location="'פניות לבקשת התארחות'!A1" display="פניות לבקשת התארחות" xr:uid="{8D1F534E-0B97-47C5-B03A-1137A76A77A1}"/>
    <hyperlink ref="G35" location="'פעילות חלוקת מזון וציוד'!A1" display="פעילות חלוקת מזון וציוד" xr:uid="{DB4D88D2-94FA-4B36-9ED7-0012BC1D6F6B}"/>
    <hyperlink ref="H35" location="'פניות להצעת יוזמות קהילתיות'!A1" display="פניות להצעת יוזמות קהילתיות" xr:uid="{86C18F1C-2A56-46F7-8AFF-45820B936956}"/>
    <hyperlink ref="C45" location="'בקשות לתמיכה_טיפול'!A1" display="בקשות לתמיכה/טיפול" xr:uid="{38BBC540-3F4A-497F-B0F5-DC14DDBB6291}"/>
    <hyperlink ref="D45" location="'פניות מצוקה'!A1" display="פניות מצוקה" xr:uid="{C94B8C07-D2F5-4860-BE60-147248F69AB5}"/>
    <hyperlink ref="E45" location="'משפחות שהתפנו למועצה'!A1" display="משפחות שהתפנו למועצה" xr:uid="{D43F6F90-1E39-4AF9-A60A-6E07AC94F475}"/>
    <hyperlink ref="F45" location="'מקרי רווחה שנקלטו'!A1" display="מקרי רווחה שנקלטו" xr:uid="{2773208F-8F06-494B-B8B3-858A73D55FD2}"/>
    <hyperlink ref="C55" location="'סטטוס מקלטים'!A1" display="סטטוס מקלטים" xr:uid="{85614CCB-B6E6-438B-9502-510A01BE25D7}"/>
    <hyperlink ref="D55" location="'סך תרומות'!A1" display="סך תרומות" xr:uid="{35B10112-8ACB-4196-B8CA-11069179477B}"/>
    <hyperlink ref="E55" location="'בקשות להסעת חיילים'!A1" display="בקשות להסעת חיילים" xr:uid="{A871D891-4C3A-4A53-9367-B63003A3DB8A}"/>
    <hyperlink ref="C65" location="'שיעור עובדים בתפקיד'!A1" display="שיעור עובדים בתפקיד" xr:uid="{CE0B1C90-C53D-48FE-ADEA-D51168E4F51A}"/>
    <hyperlink ref="D65" location="'שיעור עובדים במשמרת'!A1" display="שיעור עובדים במשמרת" xr:uid="{23675320-70CD-4015-98B0-228A42167D75}"/>
    <hyperlink ref="E65" location="'שיעור עובדים מרחוק'!A1" display="שיעור עובדים מרחוק" xr:uid="{5FDDB99A-FF09-400A-873C-362D3BE5B110}"/>
  </hyperlinks>
  <pageMargins left="0.7" right="0.7" top="0.75" bottom="0.75" header="0.3" footer="0.3"/>
  <pageSetup scale="60" orientation="portrait" r:id="rId1"/>
  <extLst>
    <ext xmlns:x14="http://schemas.microsoft.com/office/spreadsheetml/2009/9/main" uri="{05C60535-1F16-4fd2-B633-F4F36F0B64E0}">
      <x14:sparklineGroups xmlns:xm="http://schemas.microsoft.com/office/excel/2006/main">
        <x14:sparklineGroup manualMax="0" manualMin="0" displayEmptyCellsAs="gap" xr2:uid="{00000000-0003-0000-0300-000000000000}">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נתונים'!C6:C9</xm:f>
              <xm:sqref>C11</xm:sqref>
            </x14:sparkline>
          </x14:sparklines>
        </x14:sparklineGroup>
        <x14:sparklineGroup manualMax="0" manualMin="0" displayEmptyCellsAs="gap" xr2:uid="{EA1F0CD3-3361-4B0F-8B7D-85D599AFD0AC}">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נתונים'!D6:D9</xm:f>
              <xm:sqref>D11</xm:sqref>
            </x14:sparkline>
          </x14:sparklines>
        </x14:sparklineGroup>
        <x14:sparklineGroup manualMax="0" manualMin="0" displayEmptyCellsAs="gap" xr2:uid="{EBCBFD1A-8EE1-43F2-9606-00902AE8172D}">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נתונים'!E6:E9</xm:f>
              <xm:sqref>E11</xm:sqref>
            </x14:sparkline>
          </x14:sparklines>
        </x14:sparklineGroup>
        <x14:sparklineGroup manualMax="0" manualMin="0" displayEmptyCellsAs="gap" xr2:uid="{8AEF3490-9B0D-4BED-9706-7D6C23D65C21}">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נתונים'!C16:C19</xm:f>
              <xm:sqref>C21</xm:sqref>
            </x14:sparkline>
          </x14:sparklines>
        </x14:sparklineGroup>
        <x14:sparklineGroup manualMax="0" manualMin="0" displayEmptyCellsAs="gap" xr2:uid="{EFFDAA4B-1DE7-43D8-9D4A-7CA73FCD489B}">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נתונים'!D16:D19</xm:f>
              <xm:sqref>D21</xm:sqref>
            </x14:sparkline>
          </x14:sparklines>
        </x14:sparklineGroup>
        <x14:sparklineGroup manualMax="0" manualMin="0" displayEmptyCellsAs="gap" xr2:uid="{A3A87C2C-BFBB-4001-B773-367E689A1C97}">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נתונים'!E16:E19</xm:f>
              <xm:sqref>E21</xm:sqref>
            </x14:sparkline>
          </x14:sparklines>
        </x14:sparklineGroup>
        <x14:sparklineGroup manualMax="0" manualMin="0" displayEmptyCellsAs="gap" xr2:uid="{74728AB4-EA33-4139-8297-80EF6157E2EF}">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נתונים'!F16:F19</xm:f>
              <xm:sqref>F21</xm:sqref>
            </x14:sparkline>
          </x14:sparklines>
        </x14:sparklineGroup>
        <x14:sparklineGroup manualMax="0" manualMin="0" displayEmptyCellsAs="gap" xr2:uid="{F2B4034F-43A3-4B20-B024-532700CBAC6F}">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נתונים'!G16:G19</xm:f>
              <xm:sqref>G21</xm:sqref>
            </x14:sparkline>
          </x14:sparklines>
        </x14:sparklineGroup>
        <x14:sparklineGroup manualMax="0" manualMin="0" displayEmptyCellsAs="gap" xr2:uid="{3BA43AB1-903C-4D08-852A-9FADD3C79A3D}">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נתונים'!H16:H19</xm:f>
              <xm:sqref>H21</xm:sqref>
            </x14:sparkline>
          </x14:sparklines>
        </x14:sparklineGroup>
        <x14:sparklineGroup manualMax="0" manualMin="0" displayEmptyCellsAs="gap" xr2:uid="{58BDBDDC-EA37-41E4-B50D-4A605F44DD83}">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נתונים'!I16:I19</xm:f>
              <xm:sqref>I21</xm:sqref>
            </x14:sparkline>
          </x14:sparklines>
        </x14:sparklineGroup>
        <x14:sparklineGroup manualMax="0" manualMin="0" displayEmptyCellsAs="gap" xr2:uid="{950DD883-9FE4-4BC4-ACBE-CD7FD5ACEC14}">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נתונים'!C26:C29</xm:f>
              <xm:sqref>C31</xm:sqref>
            </x14:sparkline>
          </x14:sparklines>
        </x14:sparklineGroup>
        <x14:sparklineGroup manualMax="0" manualMin="0" displayEmptyCellsAs="gap" xr2:uid="{1E1F7948-C793-4663-8C03-F45762038E99}">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נתונים'!D26:D29</xm:f>
              <xm:sqref>D31</xm:sqref>
            </x14:sparkline>
          </x14:sparklines>
        </x14:sparklineGroup>
        <x14:sparklineGroup manualMax="0" manualMin="0" displayEmptyCellsAs="gap" xr2:uid="{C835BC6E-5C29-4A59-B112-7F0E5F0C0066}">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נתונים'!E26:E29</xm:f>
              <xm:sqref>E31</xm:sqref>
            </x14:sparkline>
          </x14:sparklines>
        </x14:sparklineGroup>
        <x14:sparklineGroup manualMax="0" manualMin="0" displayEmptyCellsAs="gap" xr2:uid="{8D3980D2-2907-4C99-B5F6-4B47145C0E49}">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נתונים'!F26:F29</xm:f>
              <xm:sqref>F31</xm:sqref>
            </x14:sparkline>
          </x14:sparklines>
        </x14:sparklineGroup>
        <x14:sparklineGroup manualMax="0" manualMin="0" displayEmptyCellsAs="gap" xr2:uid="{F758878F-0F84-46CE-99B0-CB317D5187FB}">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נתונים'!G26:G29</xm:f>
              <xm:sqref>G31</xm:sqref>
            </x14:sparkline>
          </x14:sparklines>
        </x14:sparklineGroup>
        <x14:sparklineGroup manualMax="0" manualMin="0" displayEmptyCellsAs="gap" xr2:uid="{2845C3E5-2E54-4695-8F4B-9272D1C2E343}">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נתונים'!C36:C39</xm:f>
              <xm:sqref>C41</xm:sqref>
            </x14:sparkline>
          </x14:sparklines>
        </x14:sparklineGroup>
        <x14:sparklineGroup manualMax="0" manualMin="0" displayEmptyCellsAs="gap" xr2:uid="{A8D4819D-3072-4CFE-8759-B7602D409507}">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נתונים'!D36:D39</xm:f>
              <xm:sqref>D41</xm:sqref>
            </x14:sparkline>
          </x14:sparklines>
        </x14:sparklineGroup>
        <x14:sparklineGroup manualMax="0" manualMin="0" displayEmptyCellsAs="gap" xr2:uid="{0B6B6D6F-FA73-4CF9-8C8E-1D4FCE948FE4}">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נתונים'!E36:E39</xm:f>
              <xm:sqref>E41</xm:sqref>
            </x14:sparkline>
          </x14:sparklines>
        </x14:sparklineGroup>
        <x14:sparklineGroup manualMax="0" manualMin="0" displayEmptyCellsAs="gap" xr2:uid="{AF7DE688-5425-4373-BFB0-06B32C80C1FA}">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נתונים'!F36:F39</xm:f>
              <xm:sqref>F41</xm:sqref>
            </x14:sparkline>
          </x14:sparklines>
        </x14:sparklineGroup>
        <x14:sparklineGroup manualMax="0" manualMin="0" displayEmptyCellsAs="gap" xr2:uid="{01E9FAC7-9EC9-4003-A0C3-CAD58B8EF90B}">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נתונים'!G36:G39</xm:f>
              <xm:sqref>G41</xm:sqref>
            </x14:sparkline>
          </x14:sparklines>
        </x14:sparklineGroup>
        <x14:sparklineGroup manualMax="0" manualMin="0" displayEmptyCellsAs="gap" xr2:uid="{31FF517C-7B14-45EB-A589-E9FCE4E5E1BB}">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נתונים'!H36:H39</xm:f>
              <xm:sqref>H41</xm:sqref>
            </x14:sparkline>
          </x14:sparklines>
        </x14:sparklineGroup>
        <x14:sparklineGroup manualMax="0" manualMin="0" displayEmptyCellsAs="gap" xr2:uid="{5C0CF670-2CF2-4E52-9F22-79A6738DE05C}">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נתונים'!C46:C49</xm:f>
              <xm:sqref>C51</xm:sqref>
            </x14:sparkline>
          </x14:sparklines>
        </x14:sparklineGroup>
        <x14:sparklineGroup manualMax="0" manualMin="0" displayEmptyCellsAs="gap" xr2:uid="{93B7E673-21A5-4E8D-9F91-9C942C4E9A22}">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נתונים'!D46:D49</xm:f>
              <xm:sqref>D51</xm:sqref>
            </x14:sparkline>
          </x14:sparklines>
        </x14:sparklineGroup>
        <x14:sparklineGroup manualMax="0" manualMin="0" displayEmptyCellsAs="gap" xr2:uid="{12D3210A-5317-4510-91E4-10D40F5B4ADF}">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נתונים'!E46:E49</xm:f>
              <xm:sqref>E51</xm:sqref>
            </x14:sparkline>
          </x14:sparklines>
        </x14:sparklineGroup>
        <x14:sparklineGroup manualMax="0" manualMin="0" displayEmptyCellsAs="gap" xr2:uid="{8D30EA64-2BDB-407C-ADB8-246109AB646F}">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נתונים'!F46:F49</xm:f>
              <xm:sqref>F51</xm:sqref>
            </x14:sparkline>
          </x14:sparklines>
        </x14:sparklineGroup>
        <x14:sparklineGroup manualMax="0" manualMin="0" displayEmptyCellsAs="gap" xr2:uid="{642FBEA8-96CF-4583-BEEE-543D8ED45DA1}">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נתונים'!C56:C59</xm:f>
              <xm:sqref>C61</xm:sqref>
            </x14:sparkline>
          </x14:sparklines>
        </x14:sparklineGroup>
        <x14:sparklineGroup manualMax="0" manualMin="0" displayEmptyCellsAs="gap" xr2:uid="{32A6DFF4-8E56-4A14-B433-ED200B0D7F9B}">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נתונים'!D56:D59</xm:f>
              <xm:sqref>D61</xm:sqref>
            </x14:sparkline>
          </x14:sparklines>
        </x14:sparklineGroup>
        <x14:sparklineGroup manualMax="0" manualMin="0" displayEmptyCellsAs="gap" xr2:uid="{7DE8715C-92A7-43E3-AD95-01A9000B2B01}">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נתונים'!E56:E59</xm:f>
              <xm:sqref>E61</xm:sqref>
            </x14:sparkline>
          </x14:sparklines>
        </x14:sparklineGroup>
        <x14:sparklineGroup manualMax="0" manualMin="0" displayEmptyCellsAs="gap" xr2:uid="{32582748-D825-41FF-8C7B-40323D980803}">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נתונים'!C66:C69</xm:f>
              <xm:sqref>C71</xm:sqref>
            </x14:sparkline>
          </x14:sparklines>
        </x14:sparklineGroup>
        <x14:sparklineGroup manualMax="0" manualMin="0" displayEmptyCellsAs="gap" xr2:uid="{81214060-F46A-4FB6-BEF6-D5FFF37EDABD}">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נתונים'!D66:D69</xm:f>
              <xm:sqref>D71</xm:sqref>
            </x14:sparkline>
          </x14:sparklines>
        </x14:sparklineGroup>
        <x14:sparklineGroup manualMax="0" manualMin="0" displayEmptyCellsAs="gap" xr2:uid="{D7A9AD73-FEF6-4650-9C85-2F8880014C5E}">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'ריכוז והזנת נתונים'!E66:E69</xm:f>
              <xm:sqref>E71</xm:sqref>
            </x14:sparkline>
          </x14:sparklines>
        </x14:sparklineGroup>
      </x14:sparklineGroup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theme="8" tint="-0.249977111117893"/>
  </sheetPr>
  <dimension ref="A1:W19"/>
  <sheetViews>
    <sheetView showGridLines="0" rightToLeft="1" workbookViewId="0">
      <selection activeCell="A4" sqref="A4:E4"/>
    </sheetView>
  </sheetViews>
  <sheetFormatPr defaultColWidth="8.69921875" defaultRowHeight="13.2" x14ac:dyDescent="0.25"/>
  <cols>
    <col min="1" max="1" width="6.5" style="14" customWidth="1"/>
    <col min="2" max="2" width="12" style="1" customWidth="1"/>
    <col min="3" max="3" width="12.19921875" style="1" customWidth="1"/>
    <col min="4" max="4" width="11.3984375" style="10" customWidth="1"/>
    <col min="5" max="5" width="13.3984375" style="40" customWidth="1"/>
    <col min="6" max="6" width="11.09765625" style="14" customWidth="1"/>
    <col min="7" max="7" width="12.09765625" style="1" customWidth="1"/>
    <col min="8" max="8" width="13.69921875" style="10" customWidth="1"/>
    <col min="9" max="9" width="10.19921875" style="2" customWidth="1"/>
    <col min="10" max="10" width="9.69921875" style="16" customWidth="1"/>
    <col min="11" max="11" width="15.3984375" style="15" customWidth="1"/>
    <col min="12" max="12" width="7.5" style="1" customWidth="1"/>
    <col min="13" max="13" width="7.59765625" style="1" customWidth="1"/>
    <col min="14" max="14" width="11" style="1" customWidth="1"/>
    <col min="15" max="15" width="9.898437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3" ht="15.75" customHeight="1" x14ac:dyDescent="0.3">
      <c r="B1" s="330"/>
      <c r="C1" s="330"/>
      <c r="D1" s="330"/>
      <c r="E1" s="330"/>
      <c r="G1" s="330"/>
      <c r="H1" s="330"/>
      <c r="I1" s="330"/>
      <c r="L1" s="9"/>
      <c r="N1" s="6"/>
      <c r="Q1" s="19"/>
      <c r="S1" s="11"/>
    </row>
    <row r="2" spans="1:23" ht="17.25" customHeight="1" x14ac:dyDescent="0.4">
      <c r="A2" s="329" t="s">
        <v>1</v>
      </c>
      <c r="B2" s="329"/>
      <c r="C2" s="329"/>
      <c r="D2" s="329"/>
      <c r="E2" s="329"/>
      <c r="F2" s="95" t="s">
        <v>89</v>
      </c>
      <c r="H2" s="37"/>
      <c r="I2" s="37"/>
      <c r="M2" s="6"/>
      <c r="O2" s="21"/>
      <c r="S2" s="2"/>
      <c r="U2" s="8"/>
    </row>
    <row r="3" spans="1:23" ht="19.5" customHeight="1" x14ac:dyDescent="0.25">
      <c r="G3" s="8"/>
      <c r="H3" s="1"/>
      <c r="I3" s="1"/>
      <c r="K3" s="51"/>
      <c r="L3" s="52"/>
      <c r="M3" s="52"/>
      <c r="O3" s="22"/>
      <c r="P3" s="23"/>
      <c r="Q3" s="25"/>
      <c r="R3" s="35"/>
      <c r="T3" s="27"/>
      <c r="U3" s="27"/>
      <c r="V3" s="30"/>
    </row>
    <row r="4" spans="1:23" ht="15" customHeight="1" x14ac:dyDescent="0.4">
      <c r="A4" s="337" t="s">
        <v>94</v>
      </c>
      <c r="B4" s="337"/>
      <c r="C4" s="337"/>
      <c r="D4" s="337"/>
      <c r="E4" s="337"/>
      <c r="I4" s="4"/>
      <c r="K4" s="52"/>
      <c r="L4" s="52"/>
      <c r="M4" s="52"/>
      <c r="O4" s="22"/>
      <c r="P4" s="23"/>
      <c r="Q4" s="25"/>
      <c r="R4" s="35"/>
      <c r="S4" s="18"/>
      <c r="T4" s="27"/>
      <c r="U4" s="27"/>
      <c r="V4" s="13"/>
    </row>
    <row r="5" spans="1:23" ht="16.5" customHeight="1" thickBot="1" x14ac:dyDescent="0.3">
      <c r="E5" s="38"/>
      <c r="I5" s="12"/>
      <c r="J5" s="17"/>
      <c r="K5" s="52"/>
      <c r="L5" s="52"/>
      <c r="M5" s="52"/>
      <c r="O5" s="34"/>
      <c r="S5" s="44"/>
      <c r="T5" s="27"/>
      <c r="U5" s="27"/>
      <c r="V5" s="3"/>
      <c r="W5" s="3"/>
    </row>
    <row r="6" spans="1:23" s="3" customFormat="1" ht="30.75" customHeight="1" thickTop="1" thickBot="1" x14ac:dyDescent="0.25">
      <c r="A6" s="81" t="s">
        <v>84</v>
      </c>
      <c r="B6" s="331" t="s">
        <v>87</v>
      </c>
      <c r="C6" s="332"/>
      <c r="D6" s="332"/>
      <c r="E6" s="333"/>
      <c r="F6" s="41"/>
      <c r="G6" s="41"/>
      <c r="H6" s="26" t="s">
        <v>91</v>
      </c>
      <c r="I6" s="93">
        <v>0.4</v>
      </c>
      <c r="K6" s="52"/>
      <c r="L6" s="52"/>
      <c r="M6" s="52"/>
      <c r="N6" s="28"/>
      <c r="O6" s="28"/>
      <c r="P6" s="1"/>
      <c r="Q6" s="1"/>
    </row>
    <row r="7" spans="1:23" ht="31.5" customHeight="1" thickTop="1" thickBot="1" x14ac:dyDescent="0.3">
      <c r="A7" s="82" t="s">
        <v>85</v>
      </c>
      <c r="B7" s="334" t="s">
        <v>88</v>
      </c>
      <c r="C7" s="335"/>
      <c r="D7" s="335"/>
      <c r="E7" s="336"/>
      <c r="F7" s="42"/>
      <c r="G7" s="42"/>
      <c r="H7" s="24" t="s">
        <v>2</v>
      </c>
      <c r="I7" s="102" t="s">
        <v>90</v>
      </c>
      <c r="M7" s="45"/>
      <c r="N7" s="28"/>
      <c r="O7" s="28"/>
    </row>
    <row r="8" spans="1:23" ht="22.5" customHeight="1" thickTop="1" thickBot="1" x14ac:dyDescent="0.3">
      <c r="E8" s="39"/>
      <c r="H8" s="20" t="s">
        <v>92</v>
      </c>
      <c r="I8" s="94">
        <v>0.6</v>
      </c>
      <c r="N8" s="28"/>
      <c r="O8" s="28"/>
      <c r="P8" s="13"/>
    </row>
    <row r="9" spans="1:23" x14ac:dyDescent="0.25">
      <c r="J9" s="17"/>
      <c r="K9" s="43"/>
      <c r="T9" s="29"/>
      <c r="U9" s="29"/>
      <c r="V9" s="13"/>
    </row>
    <row r="10" spans="1:23" x14ac:dyDescent="0.25">
      <c r="D10" s="14"/>
      <c r="E10" s="1"/>
      <c r="F10" s="10"/>
      <c r="G10" s="2"/>
      <c r="H10" s="17"/>
      <c r="I10" s="15"/>
      <c r="J10" s="1"/>
      <c r="K10" s="1"/>
    </row>
    <row r="11" spans="1:23" ht="13.8" thickBot="1" x14ac:dyDescent="0.3">
      <c r="D11" s="14"/>
      <c r="E11" s="1"/>
      <c r="F11" s="10"/>
      <c r="G11" s="2"/>
      <c r="H11" s="16"/>
      <c r="I11" s="15"/>
      <c r="J11" s="1"/>
      <c r="K11" s="1"/>
    </row>
    <row r="12" spans="1:23" ht="43.5" customHeight="1" thickBot="1" x14ac:dyDescent="0.25">
      <c r="B12" s="53" t="s">
        <v>8</v>
      </c>
      <c r="C12" s="54" t="s">
        <v>89</v>
      </c>
      <c r="D12" s="1"/>
      <c r="E12" s="1"/>
      <c r="F12" s="50"/>
      <c r="H12" s="1"/>
      <c r="I12" s="1"/>
      <c r="J12" s="1"/>
      <c r="K12" s="1"/>
    </row>
    <row r="13" spans="1:23" ht="21.75" customHeight="1" x14ac:dyDescent="0.25">
      <c r="A13" s="36"/>
      <c r="B13" s="47" t="s">
        <v>9</v>
      </c>
      <c r="C13" s="103"/>
      <c r="D13" s="46"/>
      <c r="E13" s="1"/>
      <c r="F13" s="50"/>
      <c r="H13" s="1"/>
      <c r="I13" s="1"/>
      <c r="J13" s="1"/>
      <c r="K13" s="1"/>
    </row>
    <row r="14" spans="1:23" ht="21.75" customHeight="1" x14ac:dyDescent="0.25">
      <c r="A14" s="36"/>
      <c r="B14" s="48" t="s">
        <v>10</v>
      </c>
      <c r="C14" s="104"/>
      <c r="D14" s="46"/>
      <c r="E14" s="1"/>
      <c r="F14" s="50"/>
      <c r="H14" s="1"/>
      <c r="I14" s="1"/>
      <c r="J14" s="1"/>
      <c r="K14" s="1"/>
    </row>
    <row r="15" spans="1:23" ht="21.75" customHeight="1" x14ac:dyDescent="0.25">
      <c r="A15" s="36"/>
      <c r="B15" s="49" t="s">
        <v>11</v>
      </c>
      <c r="C15" s="104"/>
      <c r="D15" s="46"/>
      <c r="E15" s="1"/>
      <c r="F15" s="1"/>
      <c r="H15" s="1"/>
      <c r="I15" s="1"/>
      <c r="J15" s="1"/>
      <c r="K15" s="1"/>
    </row>
    <row r="16" spans="1:23" ht="21.75" customHeight="1" thickBot="1" x14ac:dyDescent="0.3">
      <c r="B16" s="80" t="s">
        <v>12</v>
      </c>
      <c r="C16" s="105"/>
      <c r="D16" s="14"/>
      <c r="E16" s="1"/>
      <c r="F16" s="15"/>
      <c r="H16" s="1"/>
      <c r="I16" s="1"/>
      <c r="J16" s="1"/>
      <c r="K16" s="1"/>
    </row>
    <row r="17" spans="2:11" ht="24" customHeight="1" thickBot="1" x14ac:dyDescent="0.3">
      <c r="B17" s="83" t="s">
        <v>3</v>
      </c>
      <c r="C17" s="106">
        <f>SUM(C13:C16)</f>
        <v>0</v>
      </c>
      <c r="D17" s="14"/>
      <c r="E17" s="1"/>
      <c r="F17" s="15"/>
      <c r="H17" s="1"/>
      <c r="I17" s="1"/>
      <c r="J17" s="1"/>
      <c r="K17" s="1"/>
    </row>
    <row r="18" spans="2:11" x14ac:dyDescent="0.25">
      <c r="D18" s="14"/>
      <c r="E18" s="1"/>
      <c r="F18" s="15"/>
      <c r="H18" s="1"/>
      <c r="I18" s="1"/>
      <c r="J18" s="1"/>
      <c r="K18" s="1"/>
    </row>
    <row r="19" spans="2:11" x14ac:dyDescent="0.25">
      <c r="H19" s="15"/>
      <c r="I19" s="1"/>
      <c r="J19" s="1"/>
      <c r="K19" s="1"/>
    </row>
  </sheetData>
  <mergeCells count="6">
    <mergeCell ref="B1:E1"/>
    <mergeCell ref="G1:I1"/>
    <mergeCell ref="A2:E2"/>
    <mergeCell ref="B6:E6"/>
    <mergeCell ref="B7:E7"/>
    <mergeCell ref="A4:E4"/>
  </mergeCells>
  <conditionalFormatting sqref="C13:C17">
    <cfRule type="cellIs" dxfId="171" priority="5" stopIfTrue="1" operator="equal">
      <formula>""</formula>
    </cfRule>
    <cfRule type="cellIs" dxfId="170" priority="6" stopIfTrue="1" operator="greaterThanOrEqual">
      <formula>$I$8</formula>
    </cfRule>
    <cfRule type="cellIs" dxfId="169" priority="7" stopIfTrue="1" operator="lessThanOrEqual">
      <formula>$I$6</formula>
    </cfRule>
    <cfRule type="cellIs" dxfId="168" priority="8" stopIfTrue="1" operator="between">
      <formula>$I$6</formula>
      <formula>$I$8</formula>
    </cfRule>
  </conditionalFormatting>
  <conditionalFormatting sqref="C17">
    <cfRule type="cellIs" dxfId="167" priority="1" stopIfTrue="1" operator="equal">
      <formula>0</formula>
    </cfRule>
  </conditionalFormatting>
  <conditionalFormatting sqref="R3 V3">
    <cfRule type="cellIs" dxfId="166" priority="9" stopIfTrue="1" operator="equal">
      <formula>"לא פעיל"</formula>
    </cfRule>
  </conditionalFormatting>
  <hyperlinks>
    <hyperlink ref="A2" location="Dashboard!A1" display="חזרה לעץ מדדים" xr:uid="{00000000-0004-0000-0400-000000000000}"/>
    <hyperlink ref="A4" location="Dashboard!A1" display="חזרה לעץ מדדים" xr:uid="{00000000-0004-0000-0400-000001000000}"/>
    <hyperlink ref="A4:E4" location="'ריכוז והזנת נתונים'!A1" display="ריכוז והזנת נתונים" xr:uid="{00000000-0004-0000-0400-000002000000}"/>
  </hyperlinks>
  <pageMargins left="0.7" right="0.7" top="0.75" bottom="0.75" header="0.3" footer="0.3"/>
  <pageSetup scale="6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13EA8-DEBC-4D15-B1CD-9B9FAF92EF99}">
  <sheetPr codeName="Sheet22">
    <tabColor theme="8" tint="-0.249977111117893"/>
  </sheetPr>
  <dimension ref="A2:U118"/>
  <sheetViews>
    <sheetView showGridLines="0" rightToLeft="1" topLeftCell="C1" workbookViewId="0">
      <selection activeCell="B2" sqref="B2:I2"/>
    </sheetView>
  </sheetViews>
  <sheetFormatPr defaultColWidth="8.69921875" defaultRowHeight="13.2" x14ac:dyDescent="0.25"/>
  <cols>
    <col min="1" max="1" width="6.5" style="14" customWidth="1"/>
    <col min="2" max="2" width="18" style="140" customWidth="1"/>
    <col min="3" max="3" width="17.19921875" style="145" customWidth="1"/>
    <col min="4" max="8" width="15.296875" style="145" customWidth="1"/>
    <col min="9" max="9" width="15.296875" style="146" customWidth="1"/>
    <col min="10" max="10" width="10.19921875" style="2" customWidth="1"/>
    <col min="11" max="11" width="17.19921875" style="16" customWidth="1"/>
    <col min="12" max="12" width="15.3984375" style="15" customWidth="1"/>
    <col min="13" max="13" width="15.796875" style="1" customWidth="1"/>
    <col min="14" max="14" width="7.59765625" style="1" customWidth="1"/>
    <col min="15" max="15" width="15.5" style="1" customWidth="1"/>
    <col min="16" max="16" width="14.8984375" style="1" customWidth="1"/>
    <col min="17" max="17" width="11.8984375" style="1" customWidth="1"/>
    <col min="18" max="18" width="5.8984375" style="1" customWidth="1"/>
    <col min="19" max="20" width="6.8984375" style="1" customWidth="1"/>
    <col min="21" max="21" width="5.59765625" style="1" customWidth="1"/>
    <col min="22" max="22" width="7.69921875" style="1" customWidth="1"/>
    <col min="23" max="16384" width="8.69921875" style="1"/>
  </cols>
  <sheetData>
    <row r="2" spans="1:21" ht="15.75" customHeight="1" x14ac:dyDescent="0.4">
      <c r="B2" s="329" t="s">
        <v>1</v>
      </c>
      <c r="C2" s="329"/>
      <c r="D2" s="329"/>
      <c r="E2" s="329"/>
      <c r="F2" s="329"/>
      <c r="G2" s="329"/>
      <c r="H2" s="329"/>
      <c r="I2" s="329"/>
      <c r="J2" s="121"/>
      <c r="M2" s="9"/>
      <c r="P2" s="19"/>
      <c r="R2" s="11"/>
    </row>
    <row r="3" spans="1:21" ht="17.25" customHeight="1" thickBot="1" x14ac:dyDescent="0.45">
      <c r="I3" s="152"/>
      <c r="J3" s="37"/>
      <c r="N3" s="6"/>
      <c r="R3" s="2"/>
      <c r="T3" s="8"/>
    </row>
    <row r="4" spans="1:21" ht="31.5" customHeight="1" x14ac:dyDescent="0.2">
      <c r="A4" s="42"/>
      <c r="B4" s="338" t="s">
        <v>104</v>
      </c>
      <c r="C4" s="339"/>
      <c r="D4" s="339"/>
      <c r="E4" s="339"/>
      <c r="F4" s="339"/>
      <c r="G4" s="339"/>
      <c r="H4" s="339"/>
      <c r="I4" s="340"/>
      <c r="J4" s="28"/>
      <c r="K4" s="220"/>
      <c r="L4" s="218"/>
      <c r="N4" s="151"/>
    </row>
    <row r="5" spans="1:21" ht="22.5" customHeight="1" x14ac:dyDescent="0.2">
      <c r="A5" s="1"/>
      <c r="B5" s="341"/>
      <c r="C5" s="342"/>
      <c r="D5" s="342"/>
      <c r="E5" s="342"/>
      <c r="F5" s="342"/>
      <c r="G5" s="342"/>
      <c r="H5" s="342"/>
      <c r="I5" s="343"/>
      <c r="J5" s="28"/>
      <c r="K5" s="13"/>
      <c r="L5" s="1"/>
      <c r="N5" s="151"/>
    </row>
    <row r="6" spans="1:21" ht="14.4" customHeight="1" thickBot="1" x14ac:dyDescent="0.3">
      <c r="B6" s="344"/>
      <c r="C6" s="345"/>
      <c r="D6" s="345"/>
      <c r="E6" s="345"/>
      <c r="F6" s="345"/>
      <c r="G6" s="345"/>
      <c r="H6" s="345"/>
      <c r="I6" s="346"/>
      <c r="K6" s="17"/>
      <c r="L6" s="43"/>
      <c r="N6" s="151"/>
      <c r="S6" s="29"/>
      <c r="T6" s="29"/>
      <c r="U6" s="13"/>
    </row>
    <row r="7" spans="1:21" x14ac:dyDescent="0.25">
      <c r="C7" s="143"/>
      <c r="D7" s="143"/>
      <c r="E7" s="143"/>
      <c r="F7" s="143"/>
      <c r="G7" s="143"/>
      <c r="H7" s="143"/>
      <c r="I7" s="144"/>
      <c r="J7" s="15"/>
      <c r="K7" s="1"/>
      <c r="N7" s="151"/>
    </row>
    <row r="8" spans="1:21" ht="13.8" thickBot="1" x14ac:dyDescent="0.3">
      <c r="C8" s="143"/>
      <c r="D8" s="143"/>
      <c r="E8" s="143"/>
      <c r="F8" s="143"/>
      <c r="G8" s="143"/>
      <c r="H8" s="143"/>
      <c r="I8" s="144"/>
      <c r="J8" s="15"/>
      <c r="K8" s="1"/>
      <c r="N8" s="151"/>
    </row>
    <row r="9" spans="1:21" ht="43.5" customHeight="1" thickTop="1" thickBot="1" x14ac:dyDescent="0.25">
      <c r="B9" s="138" t="s">
        <v>140</v>
      </c>
      <c r="C9" s="127" t="s">
        <v>274</v>
      </c>
      <c r="D9" s="127" t="s">
        <v>196</v>
      </c>
      <c r="E9" s="127" t="s">
        <v>197</v>
      </c>
      <c r="F9" s="127" t="s">
        <v>214</v>
      </c>
      <c r="G9" s="127" t="s">
        <v>213</v>
      </c>
      <c r="H9" s="127" t="s">
        <v>198</v>
      </c>
      <c r="I9" s="129" t="s">
        <v>141</v>
      </c>
      <c r="J9" s="1"/>
      <c r="K9" s="161" t="s">
        <v>215</v>
      </c>
      <c r="L9" s="212" t="s">
        <v>216</v>
      </c>
      <c r="M9" s="215" t="s">
        <v>247</v>
      </c>
      <c r="N9" s="151"/>
    </row>
    <row r="10" spans="1:21" ht="21.75" customHeight="1" thickTop="1" thickBot="1" x14ac:dyDescent="0.3">
      <c r="A10" s="36"/>
      <c r="B10" s="142">
        <v>45214</v>
      </c>
      <c r="C10" s="139"/>
      <c r="D10" s="139"/>
      <c r="E10" s="139"/>
      <c r="F10" s="139"/>
      <c r="G10" s="139"/>
      <c r="H10" s="139"/>
      <c r="I10" s="148" t="s">
        <v>204</v>
      </c>
      <c r="J10" s="1"/>
      <c r="K10" s="162">
        <f>COUNTIF(I10:I117,"לא הושלם")</f>
        <v>8</v>
      </c>
      <c r="L10" s="213">
        <f>COUNTIF(I10:I117,"הושלם")</f>
        <v>6</v>
      </c>
      <c r="M10" s="214">
        <f>L10+K10</f>
        <v>14</v>
      </c>
    </row>
    <row r="11" spans="1:21" ht="21.75" customHeight="1" thickTop="1" thickBot="1" x14ac:dyDescent="0.3">
      <c r="A11" s="36"/>
      <c r="B11" s="142">
        <v>45215</v>
      </c>
      <c r="C11" s="139"/>
      <c r="D11" s="139"/>
      <c r="E11" s="139"/>
      <c r="F11" s="139"/>
      <c r="G11" s="139"/>
      <c r="H11" s="139"/>
      <c r="I11" s="148" t="s">
        <v>205</v>
      </c>
      <c r="J11" s="1"/>
      <c r="K11" s="1"/>
      <c r="L11" s="1"/>
    </row>
    <row r="12" spans="1:21" ht="21.75" customHeight="1" thickTop="1" thickBot="1" x14ac:dyDescent="0.3">
      <c r="A12" s="36"/>
      <c r="B12" s="142">
        <v>45216</v>
      </c>
      <c r="C12" s="139"/>
      <c r="D12" s="139"/>
      <c r="E12" s="139"/>
      <c r="F12" s="139"/>
      <c r="G12" s="139"/>
      <c r="H12" s="139"/>
      <c r="I12" s="148" t="s">
        <v>204</v>
      </c>
      <c r="J12" s="1"/>
      <c r="K12" s="167" t="s">
        <v>146</v>
      </c>
      <c r="L12" s="239">
        <f>L10/SUM(K10:L10)</f>
        <v>0.42857142857142855</v>
      </c>
    </row>
    <row r="13" spans="1:21" ht="21.75" customHeight="1" thickTop="1" thickBot="1" x14ac:dyDescent="0.3">
      <c r="B13" s="142">
        <v>45217</v>
      </c>
      <c r="C13" s="139"/>
      <c r="D13" s="139"/>
      <c r="E13" s="139"/>
      <c r="F13" s="139"/>
      <c r="G13" s="139"/>
      <c r="H13" s="139"/>
      <c r="I13" s="148" t="s">
        <v>204</v>
      </c>
      <c r="J13" s="1"/>
      <c r="K13" s="1"/>
    </row>
    <row r="14" spans="1:21" ht="24" customHeight="1" thickTop="1" thickBot="1" x14ac:dyDescent="0.3">
      <c r="B14" s="142">
        <v>45218</v>
      </c>
      <c r="C14" s="139"/>
      <c r="D14" s="139"/>
      <c r="E14" s="139"/>
      <c r="F14" s="139"/>
      <c r="G14" s="139"/>
      <c r="H14" s="139"/>
      <c r="I14" s="148" t="s">
        <v>205</v>
      </c>
      <c r="J14" s="1"/>
      <c r="K14" s="1"/>
    </row>
    <row r="15" spans="1:21" ht="15" thickTop="1" thickBot="1" x14ac:dyDescent="0.3">
      <c r="B15" s="142">
        <v>45219</v>
      </c>
      <c r="C15" s="139"/>
      <c r="D15" s="139"/>
      <c r="E15" s="139"/>
      <c r="F15" s="139"/>
      <c r="G15" s="139"/>
      <c r="H15" s="139"/>
      <c r="I15" s="148" t="s">
        <v>205</v>
      </c>
      <c r="J15" s="1"/>
      <c r="K15" s="1"/>
    </row>
    <row r="16" spans="1:21" ht="15" thickTop="1" thickBot="1" x14ac:dyDescent="0.3">
      <c r="B16" s="142">
        <v>45220</v>
      </c>
      <c r="C16" s="139"/>
      <c r="D16" s="139"/>
      <c r="E16" s="139"/>
      <c r="F16" s="139"/>
      <c r="G16" s="139"/>
      <c r="H16" s="139"/>
      <c r="I16" s="149" t="s">
        <v>205</v>
      </c>
      <c r="J16" s="1"/>
      <c r="K16" s="1"/>
    </row>
    <row r="17" spans="2:9" ht="15" thickTop="1" thickBot="1" x14ac:dyDescent="0.3">
      <c r="B17" s="142">
        <v>45221</v>
      </c>
      <c r="C17" s="139"/>
      <c r="D17" s="139"/>
      <c r="E17" s="139"/>
      <c r="F17" s="139"/>
      <c r="G17" s="139"/>
      <c r="H17" s="139"/>
      <c r="I17" s="149" t="s">
        <v>205</v>
      </c>
    </row>
    <row r="18" spans="2:9" ht="15" thickTop="1" thickBot="1" x14ac:dyDescent="0.3">
      <c r="B18" s="142">
        <v>45222</v>
      </c>
      <c r="C18" s="139"/>
      <c r="D18" s="139"/>
      <c r="E18" s="139"/>
      <c r="F18" s="139"/>
      <c r="G18" s="139"/>
      <c r="H18" s="139"/>
      <c r="I18" s="149" t="s">
        <v>204</v>
      </c>
    </row>
    <row r="19" spans="2:9" ht="15" thickTop="1" thickBot="1" x14ac:dyDescent="0.3">
      <c r="B19" s="142">
        <v>45223</v>
      </c>
      <c r="C19" s="139"/>
      <c r="D19" s="139"/>
      <c r="E19" s="139"/>
      <c r="F19" s="139"/>
      <c r="G19" s="139"/>
      <c r="H19" s="139"/>
      <c r="I19" s="149" t="s">
        <v>204</v>
      </c>
    </row>
    <row r="20" spans="2:9" ht="15" thickTop="1" thickBot="1" x14ac:dyDescent="0.3">
      <c r="B20" s="142">
        <v>45224</v>
      </c>
      <c r="C20" s="139"/>
      <c r="D20" s="139"/>
      <c r="E20" s="139"/>
      <c r="F20" s="139"/>
      <c r="G20" s="139"/>
      <c r="H20" s="139"/>
      <c r="I20" s="149" t="s">
        <v>205</v>
      </c>
    </row>
    <row r="21" spans="2:9" ht="15" thickTop="1" thickBot="1" x14ac:dyDescent="0.3">
      <c r="B21" s="142">
        <v>45225</v>
      </c>
      <c r="C21" s="139"/>
      <c r="D21" s="139"/>
      <c r="E21" s="139"/>
      <c r="F21" s="139"/>
      <c r="G21" s="139"/>
      <c r="H21" s="139"/>
      <c r="I21" s="149" t="s">
        <v>204</v>
      </c>
    </row>
    <row r="22" spans="2:9" ht="15" thickTop="1" thickBot="1" x14ac:dyDescent="0.3">
      <c r="B22" s="142">
        <v>45226</v>
      </c>
      <c r="C22" s="139"/>
      <c r="D22" s="139"/>
      <c r="E22" s="139"/>
      <c r="F22" s="139"/>
      <c r="G22" s="139"/>
      <c r="H22" s="139"/>
      <c r="I22" s="149" t="s">
        <v>204</v>
      </c>
    </row>
    <row r="23" spans="2:9" ht="15" thickTop="1" thickBot="1" x14ac:dyDescent="0.3">
      <c r="B23" s="142">
        <v>45227</v>
      </c>
      <c r="C23" s="139"/>
      <c r="D23" s="139"/>
      <c r="E23" s="139"/>
      <c r="F23" s="139"/>
      <c r="G23" s="139"/>
      <c r="H23" s="139"/>
      <c r="I23" s="149" t="s">
        <v>204</v>
      </c>
    </row>
    <row r="24" spans="2:9" ht="15" thickTop="1" thickBot="1" x14ac:dyDescent="0.3">
      <c r="B24" s="142">
        <v>45228</v>
      </c>
      <c r="C24" s="139"/>
      <c r="D24" s="139"/>
      <c r="E24" s="139"/>
      <c r="F24" s="139"/>
      <c r="G24" s="139"/>
      <c r="H24" s="139"/>
      <c r="I24" s="149"/>
    </row>
    <row r="25" spans="2:9" ht="15" thickTop="1" thickBot="1" x14ac:dyDescent="0.3">
      <c r="B25" s="142">
        <v>45229</v>
      </c>
      <c r="C25" s="139"/>
      <c r="D25" s="139"/>
      <c r="E25" s="139"/>
      <c r="F25" s="139"/>
      <c r="G25" s="139"/>
      <c r="H25" s="139"/>
      <c r="I25" s="149"/>
    </row>
    <row r="26" spans="2:9" ht="15" thickTop="1" thickBot="1" x14ac:dyDescent="0.3">
      <c r="B26" s="142">
        <v>45230</v>
      </c>
      <c r="C26" s="139"/>
      <c r="D26" s="139"/>
      <c r="E26" s="139"/>
      <c r="F26" s="139"/>
      <c r="G26" s="139"/>
      <c r="H26" s="139"/>
      <c r="I26" s="149"/>
    </row>
    <row r="27" spans="2:9" ht="15" thickTop="1" thickBot="1" x14ac:dyDescent="0.3">
      <c r="B27" s="142">
        <v>45231</v>
      </c>
      <c r="C27" s="139"/>
      <c r="D27" s="139"/>
      <c r="E27" s="139"/>
      <c r="F27" s="139"/>
      <c r="G27" s="139"/>
      <c r="H27" s="139"/>
      <c r="I27" s="149"/>
    </row>
    <row r="28" spans="2:9" ht="15" thickTop="1" thickBot="1" x14ac:dyDescent="0.3">
      <c r="B28" s="142">
        <v>45232</v>
      </c>
      <c r="C28" s="139"/>
      <c r="D28" s="139"/>
      <c r="E28" s="139"/>
      <c r="F28" s="139"/>
      <c r="G28" s="139"/>
      <c r="H28" s="139"/>
      <c r="I28" s="149"/>
    </row>
    <row r="29" spans="2:9" ht="15" thickTop="1" thickBot="1" x14ac:dyDescent="0.3">
      <c r="B29" s="142">
        <v>45233</v>
      </c>
      <c r="C29" s="139"/>
      <c r="D29" s="139"/>
      <c r="E29" s="139"/>
      <c r="F29" s="139"/>
      <c r="G29" s="139"/>
      <c r="H29" s="139"/>
      <c r="I29" s="149"/>
    </row>
    <row r="30" spans="2:9" ht="15" thickTop="1" thickBot="1" x14ac:dyDescent="0.3">
      <c r="B30" s="142">
        <v>45234</v>
      </c>
      <c r="C30" s="139"/>
      <c r="D30" s="139"/>
      <c r="E30" s="139"/>
      <c r="F30" s="139"/>
      <c r="G30" s="139"/>
      <c r="H30" s="139"/>
      <c r="I30" s="149"/>
    </row>
    <row r="31" spans="2:9" ht="15" thickTop="1" thickBot="1" x14ac:dyDescent="0.3">
      <c r="B31" s="142">
        <v>45235</v>
      </c>
      <c r="C31" s="139"/>
      <c r="D31" s="139"/>
      <c r="E31" s="139"/>
      <c r="F31" s="139"/>
      <c r="G31" s="139"/>
      <c r="H31" s="139"/>
      <c r="I31" s="149"/>
    </row>
    <row r="32" spans="2:9" ht="15" thickTop="1" thickBot="1" x14ac:dyDescent="0.3">
      <c r="B32" s="142">
        <v>45236</v>
      </c>
      <c r="C32" s="139"/>
      <c r="D32" s="139"/>
      <c r="E32" s="139"/>
      <c r="F32" s="139"/>
      <c r="G32" s="139"/>
      <c r="H32" s="139"/>
      <c r="I32" s="149"/>
    </row>
    <row r="33" spans="2:9" ht="15" thickTop="1" thickBot="1" x14ac:dyDescent="0.3">
      <c r="B33" s="142">
        <v>45237</v>
      </c>
      <c r="C33" s="139"/>
      <c r="D33" s="139"/>
      <c r="E33" s="139"/>
      <c r="F33" s="139"/>
      <c r="G33" s="139"/>
      <c r="H33" s="139"/>
      <c r="I33" s="149"/>
    </row>
    <row r="34" spans="2:9" ht="15" thickTop="1" thickBot="1" x14ac:dyDescent="0.3">
      <c r="B34" s="142">
        <v>45238</v>
      </c>
      <c r="C34" s="139"/>
      <c r="D34" s="139"/>
      <c r="E34" s="139"/>
      <c r="F34" s="139"/>
      <c r="G34" s="139"/>
      <c r="H34" s="139"/>
      <c r="I34" s="149"/>
    </row>
    <row r="35" spans="2:9" ht="15" thickTop="1" thickBot="1" x14ac:dyDescent="0.3">
      <c r="B35" s="142">
        <v>45239</v>
      </c>
      <c r="C35" s="139"/>
      <c r="D35" s="139"/>
      <c r="E35" s="139"/>
      <c r="F35" s="139"/>
      <c r="G35" s="139"/>
      <c r="H35" s="139"/>
      <c r="I35" s="149"/>
    </row>
    <row r="36" spans="2:9" ht="15" thickTop="1" thickBot="1" x14ac:dyDescent="0.3">
      <c r="B36" s="142">
        <v>45240</v>
      </c>
      <c r="C36" s="139"/>
      <c r="D36" s="139"/>
      <c r="E36" s="139"/>
      <c r="F36" s="139"/>
      <c r="G36" s="139"/>
      <c r="H36" s="139"/>
      <c r="I36" s="149"/>
    </row>
    <row r="37" spans="2:9" ht="15" thickTop="1" thickBot="1" x14ac:dyDescent="0.3">
      <c r="B37" s="142">
        <v>45241</v>
      </c>
      <c r="C37" s="139"/>
      <c r="D37" s="139"/>
      <c r="E37" s="139"/>
      <c r="F37" s="139"/>
      <c r="G37" s="139"/>
      <c r="H37" s="139"/>
      <c r="I37" s="149"/>
    </row>
    <row r="38" spans="2:9" ht="15" thickTop="1" thickBot="1" x14ac:dyDescent="0.3">
      <c r="B38" s="142">
        <v>45242</v>
      </c>
      <c r="C38" s="139"/>
      <c r="D38" s="139"/>
      <c r="E38" s="139"/>
      <c r="F38" s="139"/>
      <c r="G38" s="139"/>
      <c r="H38" s="139"/>
      <c r="I38" s="149"/>
    </row>
    <row r="39" spans="2:9" ht="15" thickTop="1" thickBot="1" x14ac:dyDescent="0.3">
      <c r="B39" s="142">
        <v>45243</v>
      </c>
      <c r="C39" s="139"/>
      <c r="D39" s="139"/>
      <c r="E39" s="139"/>
      <c r="F39" s="139"/>
      <c r="G39" s="139"/>
      <c r="H39" s="139"/>
      <c r="I39" s="149"/>
    </row>
    <row r="40" spans="2:9" ht="15" thickTop="1" thickBot="1" x14ac:dyDescent="0.3">
      <c r="B40" s="142">
        <v>45244</v>
      </c>
      <c r="C40" s="139"/>
      <c r="D40" s="139"/>
      <c r="E40" s="139"/>
      <c r="F40" s="139"/>
      <c r="G40" s="139"/>
      <c r="H40" s="139"/>
      <c r="I40" s="149"/>
    </row>
    <row r="41" spans="2:9" ht="15" thickTop="1" thickBot="1" x14ac:dyDescent="0.3">
      <c r="B41" s="142">
        <v>45245</v>
      </c>
      <c r="C41" s="139"/>
      <c r="D41" s="139"/>
      <c r="E41" s="139"/>
      <c r="F41" s="139"/>
      <c r="G41" s="139"/>
      <c r="H41" s="139"/>
      <c r="I41" s="149"/>
    </row>
    <row r="42" spans="2:9" ht="15" thickTop="1" thickBot="1" x14ac:dyDescent="0.3">
      <c r="B42" s="142">
        <v>45246</v>
      </c>
      <c r="C42" s="139"/>
      <c r="D42" s="139"/>
      <c r="E42" s="139"/>
      <c r="F42" s="139"/>
      <c r="G42" s="139"/>
      <c r="H42" s="139"/>
      <c r="I42" s="149"/>
    </row>
    <row r="43" spans="2:9" ht="15" thickTop="1" thickBot="1" x14ac:dyDescent="0.3">
      <c r="B43" s="142">
        <v>45247</v>
      </c>
      <c r="C43" s="139"/>
      <c r="D43" s="139"/>
      <c r="E43" s="139"/>
      <c r="F43" s="139"/>
      <c r="G43" s="139"/>
      <c r="H43" s="139"/>
      <c r="I43" s="149"/>
    </row>
    <row r="44" spans="2:9" ht="15" thickTop="1" thickBot="1" x14ac:dyDescent="0.3">
      <c r="B44" s="142">
        <v>45248</v>
      </c>
      <c r="C44" s="139"/>
      <c r="D44" s="139"/>
      <c r="E44" s="139"/>
      <c r="F44" s="139"/>
      <c r="G44" s="139"/>
      <c r="H44" s="139"/>
      <c r="I44" s="149"/>
    </row>
    <row r="45" spans="2:9" ht="15" thickTop="1" thickBot="1" x14ac:dyDescent="0.3">
      <c r="B45" s="142">
        <v>45249</v>
      </c>
      <c r="C45" s="139"/>
      <c r="D45" s="139"/>
      <c r="E45" s="139"/>
      <c r="F45" s="139"/>
      <c r="G45" s="139"/>
      <c r="H45" s="139"/>
      <c r="I45" s="149"/>
    </row>
    <row r="46" spans="2:9" ht="15" thickTop="1" thickBot="1" x14ac:dyDescent="0.3">
      <c r="B46" s="142">
        <v>45250</v>
      </c>
      <c r="C46" s="139"/>
      <c r="D46" s="139"/>
      <c r="E46" s="139"/>
      <c r="F46" s="139"/>
      <c r="G46" s="139"/>
      <c r="H46" s="139"/>
      <c r="I46" s="149"/>
    </row>
    <row r="47" spans="2:9" ht="15" thickTop="1" thickBot="1" x14ac:dyDescent="0.3">
      <c r="B47" s="142">
        <v>45251</v>
      </c>
      <c r="C47" s="139"/>
      <c r="D47" s="139"/>
      <c r="E47" s="139"/>
      <c r="F47" s="139"/>
      <c r="G47" s="139"/>
      <c r="H47" s="139"/>
      <c r="I47" s="149"/>
    </row>
    <row r="48" spans="2:9" ht="15" thickTop="1" thickBot="1" x14ac:dyDescent="0.3">
      <c r="B48" s="142">
        <v>45252</v>
      </c>
      <c r="C48" s="139"/>
      <c r="D48" s="139"/>
      <c r="E48" s="139"/>
      <c r="F48" s="139"/>
      <c r="G48" s="139"/>
      <c r="H48" s="139"/>
      <c r="I48" s="149"/>
    </row>
    <row r="49" spans="2:9" ht="15" thickTop="1" thickBot="1" x14ac:dyDescent="0.3">
      <c r="B49" s="142">
        <v>45253</v>
      </c>
      <c r="C49" s="139"/>
      <c r="D49" s="139"/>
      <c r="E49" s="139"/>
      <c r="F49" s="139"/>
      <c r="G49" s="139"/>
      <c r="H49" s="139"/>
      <c r="I49" s="149"/>
    </row>
    <row r="50" spans="2:9" ht="15" thickTop="1" thickBot="1" x14ac:dyDescent="0.3">
      <c r="B50" s="142">
        <v>45254</v>
      </c>
      <c r="C50" s="139"/>
      <c r="D50" s="139"/>
      <c r="E50" s="139"/>
      <c r="F50" s="139"/>
      <c r="G50" s="139"/>
      <c r="H50" s="139"/>
      <c r="I50" s="149"/>
    </row>
    <row r="51" spans="2:9" ht="15" thickTop="1" thickBot="1" x14ac:dyDescent="0.3">
      <c r="B51" s="142">
        <v>45255</v>
      </c>
      <c r="C51" s="139"/>
      <c r="D51" s="139"/>
      <c r="E51" s="139"/>
      <c r="F51" s="139"/>
      <c r="G51" s="139"/>
      <c r="H51" s="139"/>
      <c r="I51" s="149"/>
    </row>
    <row r="52" spans="2:9" ht="15" thickTop="1" thickBot="1" x14ac:dyDescent="0.3">
      <c r="B52" s="142">
        <v>45256</v>
      </c>
      <c r="C52" s="139"/>
      <c r="D52" s="139"/>
      <c r="E52" s="139"/>
      <c r="F52" s="139"/>
      <c r="G52" s="139"/>
      <c r="H52" s="139"/>
      <c r="I52" s="149"/>
    </row>
    <row r="53" spans="2:9" ht="15" thickTop="1" thickBot="1" x14ac:dyDescent="0.3">
      <c r="B53" s="142">
        <v>45257</v>
      </c>
      <c r="C53" s="139"/>
      <c r="D53" s="139"/>
      <c r="E53" s="139"/>
      <c r="F53" s="139"/>
      <c r="G53" s="139"/>
      <c r="H53" s="139"/>
      <c r="I53" s="149"/>
    </row>
    <row r="54" spans="2:9" ht="15" thickTop="1" thickBot="1" x14ac:dyDescent="0.3">
      <c r="B54" s="142">
        <v>45258</v>
      </c>
      <c r="C54" s="139"/>
      <c r="D54" s="139"/>
      <c r="E54" s="139"/>
      <c r="F54" s="139"/>
      <c r="G54" s="139"/>
      <c r="H54" s="139"/>
      <c r="I54" s="149"/>
    </row>
    <row r="55" spans="2:9" ht="15" thickTop="1" thickBot="1" x14ac:dyDescent="0.3">
      <c r="B55" s="142">
        <v>45259</v>
      </c>
      <c r="C55" s="139"/>
      <c r="D55" s="139"/>
      <c r="E55" s="139"/>
      <c r="F55" s="139"/>
      <c r="G55" s="139"/>
      <c r="H55" s="139"/>
      <c r="I55" s="149"/>
    </row>
    <row r="56" spans="2:9" ht="15" thickTop="1" thickBot="1" x14ac:dyDescent="0.3">
      <c r="B56" s="142">
        <v>45260</v>
      </c>
      <c r="C56" s="139"/>
      <c r="D56" s="139"/>
      <c r="E56" s="139"/>
      <c r="F56" s="139"/>
      <c r="G56" s="139"/>
      <c r="H56" s="139"/>
      <c r="I56" s="149"/>
    </row>
    <row r="57" spans="2:9" ht="15" thickTop="1" thickBot="1" x14ac:dyDescent="0.3">
      <c r="B57" s="142">
        <v>45261</v>
      </c>
      <c r="C57" s="139"/>
      <c r="D57" s="139"/>
      <c r="E57" s="139"/>
      <c r="F57" s="139"/>
      <c r="G57" s="139"/>
      <c r="H57" s="139"/>
      <c r="I57" s="149"/>
    </row>
    <row r="58" spans="2:9" ht="15" thickTop="1" thickBot="1" x14ac:dyDescent="0.3">
      <c r="B58" s="142">
        <v>45262</v>
      </c>
      <c r="C58" s="139"/>
      <c r="D58" s="139"/>
      <c r="E58" s="139"/>
      <c r="F58" s="139"/>
      <c r="G58" s="139"/>
      <c r="H58" s="139"/>
      <c r="I58" s="149"/>
    </row>
    <row r="59" spans="2:9" ht="15" thickTop="1" thickBot="1" x14ac:dyDescent="0.3">
      <c r="B59" s="142">
        <v>45263</v>
      </c>
      <c r="C59" s="139"/>
      <c r="D59" s="139"/>
      <c r="E59" s="139"/>
      <c r="F59" s="139"/>
      <c r="G59" s="139"/>
      <c r="H59" s="139"/>
      <c r="I59" s="149"/>
    </row>
    <row r="60" spans="2:9" ht="15" thickTop="1" thickBot="1" x14ac:dyDescent="0.3">
      <c r="B60" s="142">
        <v>45264</v>
      </c>
      <c r="C60" s="139"/>
      <c r="D60" s="139"/>
      <c r="E60" s="139"/>
      <c r="F60" s="139"/>
      <c r="G60" s="139"/>
      <c r="H60" s="139"/>
      <c r="I60" s="149"/>
    </row>
    <row r="61" spans="2:9" ht="15" thickTop="1" thickBot="1" x14ac:dyDescent="0.3">
      <c r="B61" s="142">
        <v>45265</v>
      </c>
      <c r="C61" s="139"/>
      <c r="D61" s="139"/>
      <c r="E61" s="139"/>
      <c r="F61" s="139"/>
      <c r="G61" s="139"/>
      <c r="H61" s="139"/>
      <c r="I61" s="149"/>
    </row>
    <row r="62" spans="2:9" ht="15" thickTop="1" thickBot="1" x14ac:dyDescent="0.3">
      <c r="B62" s="142">
        <v>45266</v>
      </c>
      <c r="C62" s="139"/>
      <c r="D62" s="139"/>
      <c r="E62" s="139"/>
      <c r="F62" s="139"/>
      <c r="G62" s="139"/>
      <c r="H62" s="139"/>
      <c r="I62" s="149"/>
    </row>
    <row r="63" spans="2:9" ht="15" thickTop="1" thickBot="1" x14ac:dyDescent="0.3">
      <c r="B63" s="142">
        <v>45267</v>
      </c>
      <c r="C63" s="139"/>
      <c r="D63" s="139"/>
      <c r="E63" s="139"/>
      <c r="F63" s="139"/>
      <c r="G63" s="139"/>
      <c r="H63" s="139"/>
      <c r="I63" s="149"/>
    </row>
    <row r="64" spans="2:9" ht="15" thickTop="1" thickBot="1" x14ac:dyDescent="0.3">
      <c r="B64" s="142">
        <v>45268</v>
      </c>
      <c r="C64" s="139"/>
      <c r="D64" s="139"/>
      <c r="E64" s="139"/>
      <c r="F64" s="139"/>
      <c r="G64" s="139"/>
      <c r="H64" s="139"/>
      <c r="I64" s="149"/>
    </row>
    <row r="65" spans="2:9" ht="15" thickTop="1" thickBot="1" x14ac:dyDescent="0.3">
      <c r="B65" s="142">
        <v>45269</v>
      </c>
      <c r="C65" s="139"/>
      <c r="D65" s="139"/>
      <c r="E65" s="139"/>
      <c r="F65" s="139"/>
      <c r="G65" s="139"/>
      <c r="H65" s="139"/>
      <c r="I65" s="149"/>
    </row>
    <row r="66" spans="2:9" ht="15" thickTop="1" thickBot="1" x14ac:dyDescent="0.3">
      <c r="B66" s="142">
        <v>45270</v>
      </c>
      <c r="C66" s="139"/>
      <c r="D66" s="139"/>
      <c r="E66" s="139"/>
      <c r="F66" s="139"/>
      <c r="G66" s="139"/>
      <c r="H66" s="139"/>
      <c r="I66" s="149"/>
    </row>
    <row r="67" spans="2:9" ht="15" thickTop="1" thickBot="1" x14ac:dyDescent="0.3">
      <c r="B67" s="142">
        <v>45271</v>
      </c>
      <c r="C67" s="139"/>
      <c r="D67" s="139"/>
      <c r="E67" s="139"/>
      <c r="F67" s="139"/>
      <c r="G67" s="139"/>
      <c r="H67" s="139"/>
      <c r="I67" s="149"/>
    </row>
    <row r="68" spans="2:9" ht="15" thickTop="1" thickBot="1" x14ac:dyDescent="0.3">
      <c r="B68" s="142">
        <v>45272</v>
      </c>
      <c r="C68" s="139"/>
      <c r="D68" s="139"/>
      <c r="E68" s="139"/>
      <c r="F68" s="139"/>
      <c r="G68" s="139"/>
      <c r="H68" s="139"/>
      <c r="I68" s="149"/>
    </row>
    <row r="69" spans="2:9" ht="15" thickTop="1" thickBot="1" x14ac:dyDescent="0.3">
      <c r="B69" s="142">
        <v>45273</v>
      </c>
      <c r="C69" s="139"/>
      <c r="D69" s="139"/>
      <c r="E69" s="139"/>
      <c r="F69" s="139"/>
      <c r="G69" s="139"/>
      <c r="H69" s="139"/>
      <c r="I69" s="149"/>
    </row>
    <row r="70" spans="2:9" ht="15" thickTop="1" thickBot="1" x14ac:dyDescent="0.3">
      <c r="B70" s="142">
        <v>45274</v>
      </c>
      <c r="C70" s="139"/>
      <c r="D70" s="139"/>
      <c r="E70" s="139"/>
      <c r="F70" s="139"/>
      <c r="G70" s="139"/>
      <c r="H70" s="139"/>
      <c r="I70" s="149"/>
    </row>
    <row r="71" spans="2:9" ht="15" thickTop="1" thickBot="1" x14ac:dyDescent="0.3">
      <c r="B71" s="142">
        <v>45275</v>
      </c>
      <c r="C71" s="139"/>
      <c r="D71" s="139"/>
      <c r="E71" s="139"/>
      <c r="F71" s="139"/>
      <c r="G71" s="139"/>
      <c r="H71" s="139"/>
      <c r="I71" s="149"/>
    </row>
    <row r="72" spans="2:9" ht="15" thickTop="1" thickBot="1" x14ac:dyDescent="0.3">
      <c r="B72" s="142">
        <v>45276</v>
      </c>
      <c r="C72" s="139"/>
      <c r="D72" s="139"/>
      <c r="E72" s="139"/>
      <c r="F72" s="139"/>
      <c r="G72" s="139"/>
      <c r="H72" s="139"/>
      <c r="I72" s="149"/>
    </row>
    <row r="73" spans="2:9" ht="15" thickTop="1" thickBot="1" x14ac:dyDescent="0.3">
      <c r="B73" s="142">
        <v>45277</v>
      </c>
      <c r="C73" s="139"/>
      <c r="D73" s="139"/>
      <c r="E73" s="139"/>
      <c r="F73" s="139"/>
      <c r="G73" s="139"/>
      <c r="H73" s="139"/>
      <c r="I73" s="149"/>
    </row>
    <row r="74" spans="2:9" ht="15" thickTop="1" thickBot="1" x14ac:dyDescent="0.3">
      <c r="B74" s="142">
        <v>45278</v>
      </c>
      <c r="C74" s="139"/>
      <c r="D74" s="139"/>
      <c r="E74" s="139"/>
      <c r="F74" s="139"/>
      <c r="G74" s="139"/>
      <c r="H74" s="139"/>
      <c r="I74" s="149"/>
    </row>
    <row r="75" spans="2:9" ht="15" thickTop="1" thickBot="1" x14ac:dyDescent="0.3">
      <c r="B75" s="142">
        <v>45279</v>
      </c>
      <c r="C75" s="139"/>
      <c r="D75" s="139"/>
      <c r="E75" s="139"/>
      <c r="F75" s="139"/>
      <c r="G75" s="139"/>
      <c r="H75" s="139"/>
      <c r="I75" s="149"/>
    </row>
    <row r="76" spans="2:9" ht="15" thickTop="1" thickBot="1" x14ac:dyDescent="0.3">
      <c r="B76" s="142">
        <v>45280</v>
      </c>
      <c r="C76" s="139"/>
      <c r="D76" s="139"/>
      <c r="E76" s="139"/>
      <c r="F76" s="139"/>
      <c r="G76" s="139"/>
      <c r="H76" s="139"/>
      <c r="I76" s="149"/>
    </row>
    <row r="77" spans="2:9" ht="15" thickTop="1" thickBot="1" x14ac:dyDescent="0.3">
      <c r="B77" s="142">
        <v>45281</v>
      </c>
      <c r="C77" s="139"/>
      <c r="D77" s="139"/>
      <c r="E77" s="139"/>
      <c r="F77" s="139"/>
      <c r="G77" s="139"/>
      <c r="H77" s="139"/>
      <c r="I77" s="149"/>
    </row>
    <row r="78" spans="2:9" ht="15" thickTop="1" thickBot="1" x14ac:dyDescent="0.3">
      <c r="B78" s="142">
        <v>45282</v>
      </c>
      <c r="C78" s="139"/>
      <c r="D78" s="139"/>
      <c r="E78" s="139"/>
      <c r="F78" s="139"/>
      <c r="G78" s="139"/>
      <c r="H78" s="139"/>
      <c r="I78" s="149"/>
    </row>
    <row r="79" spans="2:9" ht="15" thickTop="1" thickBot="1" x14ac:dyDescent="0.3">
      <c r="B79" s="142">
        <v>45283</v>
      </c>
      <c r="C79" s="139"/>
      <c r="D79" s="139"/>
      <c r="E79" s="139"/>
      <c r="F79" s="139"/>
      <c r="G79" s="139"/>
      <c r="H79" s="139"/>
      <c r="I79" s="149"/>
    </row>
    <row r="80" spans="2:9" ht="15" thickTop="1" thickBot="1" x14ac:dyDescent="0.3">
      <c r="B80" s="142">
        <v>45284</v>
      </c>
      <c r="C80" s="139"/>
      <c r="D80" s="139"/>
      <c r="E80" s="139"/>
      <c r="F80" s="139"/>
      <c r="G80" s="139"/>
      <c r="H80" s="139"/>
      <c r="I80" s="149"/>
    </row>
    <row r="81" spans="2:9" ht="15" thickTop="1" thickBot="1" x14ac:dyDescent="0.3">
      <c r="B81" s="142">
        <v>45285</v>
      </c>
      <c r="C81" s="139"/>
      <c r="D81" s="139"/>
      <c r="E81" s="139"/>
      <c r="F81" s="139"/>
      <c r="G81" s="139"/>
      <c r="H81" s="139"/>
      <c r="I81" s="149"/>
    </row>
    <row r="82" spans="2:9" ht="15" thickTop="1" thickBot="1" x14ac:dyDescent="0.3">
      <c r="B82" s="142">
        <v>45286</v>
      </c>
      <c r="C82" s="139"/>
      <c r="D82" s="139"/>
      <c r="E82" s="139"/>
      <c r="F82" s="139"/>
      <c r="G82" s="139"/>
      <c r="H82" s="139"/>
      <c r="I82" s="149"/>
    </row>
    <row r="83" spans="2:9" ht="15" thickTop="1" thickBot="1" x14ac:dyDescent="0.3">
      <c r="B83" s="142">
        <v>45287</v>
      </c>
      <c r="C83" s="139"/>
      <c r="D83" s="139"/>
      <c r="E83" s="139"/>
      <c r="F83" s="139"/>
      <c r="G83" s="139"/>
      <c r="H83" s="139"/>
      <c r="I83" s="149"/>
    </row>
    <row r="84" spans="2:9" ht="15" thickTop="1" thickBot="1" x14ac:dyDescent="0.3">
      <c r="B84" s="142">
        <v>45288</v>
      </c>
      <c r="C84" s="139"/>
      <c r="D84" s="139"/>
      <c r="E84" s="139"/>
      <c r="F84" s="139"/>
      <c r="G84" s="139"/>
      <c r="H84" s="139"/>
      <c r="I84" s="149"/>
    </row>
    <row r="85" spans="2:9" ht="15" thickTop="1" thickBot="1" x14ac:dyDescent="0.3">
      <c r="B85" s="142">
        <v>45289</v>
      </c>
      <c r="C85" s="139"/>
      <c r="D85" s="139"/>
      <c r="E85" s="139"/>
      <c r="F85" s="139"/>
      <c r="G85" s="139"/>
      <c r="H85" s="139"/>
      <c r="I85" s="149"/>
    </row>
    <row r="86" spans="2:9" ht="15" thickTop="1" thickBot="1" x14ac:dyDescent="0.3">
      <c r="B86" s="142">
        <v>45290</v>
      </c>
      <c r="C86" s="139"/>
      <c r="D86" s="139"/>
      <c r="E86" s="139"/>
      <c r="F86" s="139"/>
      <c r="G86" s="139"/>
      <c r="H86" s="139"/>
      <c r="I86" s="149"/>
    </row>
    <row r="87" spans="2:9" ht="15" thickTop="1" thickBot="1" x14ac:dyDescent="0.3">
      <c r="B87" s="142">
        <v>45291</v>
      </c>
      <c r="C87" s="139"/>
      <c r="D87" s="139"/>
      <c r="E87" s="139"/>
      <c r="F87" s="139"/>
      <c r="G87" s="139"/>
      <c r="H87" s="139"/>
      <c r="I87" s="149"/>
    </row>
    <row r="88" spans="2:9" ht="15" thickTop="1" thickBot="1" x14ac:dyDescent="0.3">
      <c r="B88" s="142">
        <v>45292</v>
      </c>
      <c r="C88" s="139"/>
      <c r="D88" s="139"/>
      <c r="E88" s="139"/>
      <c r="F88" s="139"/>
      <c r="G88" s="139"/>
      <c r="H88" s="139"/>
      <c r="I88" s="149"/>
    </row>
    <row r="89" spans="2:9" ht="15" thickTop="1" thickBot="1" x14ac:dyDescent="0.3">
      <c r="B89" s="142">
        <v>45293</v>
      </c>
      <c r="C89" s="139"/>
      <c r="D89" s="139"/>
      <c r="E89" s="139"/>
      <c r="F89" s="139"/>
      <c r="G89" s="139"/>
      <c r="H89" s="139"/>
      <c r="I89" s="149"/>
    </row>
    <row r="90" spans="2:9" ht="15" thickTop="1" thickBot="1" x14ac:dyDescent="0.3">
      <c r="B90" s="142">
        <v>45294</v>
      </c>
      <c r="C90" s="139"/>
      <c r="D90" s="139"/>
      <c r="E90" s="139"/>
      <c r="F90" s="139"/>
      <c r="G90" s="139"/>
      <c r="H90" s="139"/>
      <c r="I90" s="149"/>
    </row>
    <row r="91" spans="2:9" ht="15" thickTop="1" thickBot="1" x14ac:dyDescent="0.3">
      <c r="B91" s="142">
        <v>45295</v>
      </c>
      <c r="C91" s="139"/>
      <c r="D91" s="139"/>
      <c r="E91" s="139"/>
      <c r="F91" s="139"/>
      <c r="G91" s="139"/>
      <c r="H91" s="139"/>
      <c r="I91" s="149"/>
    </row>
    <row r="92" spans="2:9" ht="15" thickTop="1" thickBot="1" x14ac:dyDescent="0.3">
      <c r="B92" s="142">
        <v>45296</v>
      </c>
      <c r="C92" s="139"/>
      <c r="D92" s="139"/>
      <c r="E92" s="139"/>
      <c r="F92" s="139"/>
      <c r="G92" s="139"/>
      <c r="H92" s="139"/>
      <c r="I92" s="149"/>
    </row>
    <row r="93" spans="2:9" ht="15" thickTop="1" thickBot="1" x14ac:dyDescent="0.3">
      <c r="B93" s="142">
        <v>45297</v>
      </c>
      <c r="C93" s="139"/>
      <c r="D93" s="139"/>
      <c r="E93" s="139"/>
      <c r="F93" s="139"/>
      <c r="G93" s="139"/>
      <c r="H93" s="139"/>
      <c r="I93" s="149"/>
    </row>
    <row r="94" spans="2:9" ht="15" thickTop="1" thickBot="1" x14ac:dyDescent="0.3">
      <c r="B94" s="142">
        <v>45298</v>
      </c>
      <c r="C94" s="139"/>
      <c r="D94" s="139"/>
      <c r="E94" s="139"/>
      <c r="F94" s="139"/>
      <c r="G94" s="139"/>
      <c r="H94" s="139"/>
      <c r="I94" s="149"/>
    </row>
    <row r="95" spans="2:9" ht="15" thickTop="1" thickBot="1" x14ac:dyDescent="0.3">
      <c r="B95" s="142">
        <v>45299</v>
      </c>
      <c r="C95" s="139"/>
      <c r="D95" s="139"/>
      <c r="E95" s="139"/>
      <c r="F95" s="139"/>
      <c r="G95" s="139"/>
      <c r="H95" s="139"/>
      <c r="I95" s="149"/>
    </row>
    <row r="96" spans="2:9" ht="15" thickTop="1" thickBot="1" x14ac:dyDescent="0.3">
      <c r="B96" s="142">
        <v>45300</v>
      </c>
      <c r="C96" s="139"/>
      <c r="D96" s="139"/>
      <c r="E96" s="139"/>
      <c r="F96" s="139"/>
      <c r="G96" s="139"/>
      <c r="H96" s="139"/>
      <c r="I96" s="149"/>
    </row>
    <row r="97" spans="2:9" ht="15" thickTop="1" thickBot="1" x14ac:dyDescent="0.3">
      <c r="B97" s="142">
        <v>45301</v>
      </c>
      <c r="C97" s="139"/>
      <c r="D97" s="139"/>
      <c r="E97" s="139"/>
      <c r="F97" s="139"/>
      <c r="G97" s="139"/>
      <c r="H97" s="139"/>
      <c r="I97" s="149"/>
    </row>
    <row r="98" spans="2:9" ht="15" thickTop="1" thickBot="1" x14ac:dyDescent="0.3">
      <c r="B98" s="142">
        <v>45302</v>
      </c>
      <c r="C98" s="139"/>
      <c r="D98" s="139"/>
      <c r="E98" s="139"/>
      <c r="F98" s="139"/>
      <c r="G98" s="139"/>
      <c r="H98" s="139"/>
      <c r="I98" s="149"/>
    </row>
    <row r="99" spans="2:9" ht="15" thickTop="1" thickBot="1" x14ac:dyDescent="0.3">
      <c r="B99" s="142">
        <v>45303</v>
      </c>
      <c r="C99" s="139"/>
      <c r="D99" s="139"/>
      <c r="E99" s="139"/>
      <c r="F99" s="139"/>
      <c r="G99" s="139"/>
      <c r="H99" s="139"/>
      <c r="I99" s="149"/>
    </row>
    <row r="100" spans="2:9" ht="15" thickTop="1" thickBot="1" x14ac:dyDescent="0.3">
      <c r="B100" s="142">
        <v>45304</v>
      </c>
      <c r="C100" s="139"/>
      <c r="D100" s="139"/>
      <c r="E100" s="139"/>
      <c r="F100" s="139"/>
      <c r="G100" s="139"/>
      <c r="H100" s="139"/>
      <c r="I100" s="149"/>
    </row>
    <row r="101" spans="2:9" ht="15" thickTop="1" thickBot="1" x14ac:dyDescent="0.3">
      <c r="B101" s="142">
        <v>45305</v>
      </c>
      <c r="C101" s="139"/>
      <c r="D101" s="139"/>
      <c r="E101" s="139"/>
      <c r="F101" s="139"/>
      <c r="G101" s="139"/>
      <c r="H101" s="139"/>
      <c r="I101" s="149"/>
    </row>
    <row r="102" spans="2:9" ht="15" thickTop="1" thickBot="1" x14ac:dyDescent="0.3">
      <c r="B102" s="142">
        <v>45306</v>
      </c>
      <c r="C102" s="139"/>
      <c r="D102" s="139"/>
      <c r="E102" s="139"/>
      <c r="F102" s="139"/>
      <c r="G102" s="139"/>
      <c r="H102" s="139"/>
      <c r="I102" s="149"/>
    </row>
    <row r="103" spans="2:9" ht="15" thickTop="1" thickBot="1" x14ac:dyDescent="0.3">
      <c r="B103" s="142">
        <v>45307</v>
      </c>
      <c r="C103" s="139"/>
      <c r="D103" s="139"/>
      <c r="E103" s="139"/>
      <c r="F103" s="139"/>
      <c r="G103" s="139"/>
      <c r="H103" s="139"/>
      <c r="I103" s="149"/>
    </row>
    <row r="104" spans="2:9" ht="15" thickTop="1" thickBot="1" x14ac:dyDescent="0.3">
      <c r="B104" s="142">
        <v>45308</v>
      </c>
      <c r="C104" s="139"/>
      <c r="D104" s="139"/>
      <c r="E104" s="139"/>
      <c r="F104" s="139"/>
      <c r="G104" s="139"/>
      <c r="H104" s="139"/>
      <c r="I104" s="149"/>
    </row>
    <row r="105" spans="2:9" ht="15" thickTop="1" thickBot="1" x14ac:dyDescent="0.3">
      <c r="B105" s="142">
        <v>45309</v>
      </c>
      <c r="C105" s="139"/>
      <c r="D105" s="139"/>
      <c r="E105" s="139"/>
      <c r="F105" s="139"/>
      <c r="G105" s="139"/>
      <c r="H105" s="139"/>
      <c r="I105" s="149"/>
    </row>
    <row r="106" spans="2:9" ht="15" thickTop="1" thickBot="1" x14ac:dyDescent="0.3">
      <c r="B106" s="142">
        <v>45310</v>
      </c>
      <c r="C106" s="139"/>
      <c r="D106" s="139"/>
      <c r="E106" s="139"/>
      <c r="F106" s="139"/>
      <c r="G106" s="139"/>
      <c r="H106" s="139"/>
      <c r="I106" s="149"/>
    </row>
    <row r="107" spans="2:9" ht="15" thickTop="1" thickBot="1" x14ac:dyDescent="0.3">
      <c r="B107" s="142">
        <v>45311</v>
      </c>
      <c r="C107" s="139"/>
      <c r="D107" s="139"/>
      <c r="E107" s="139"/>
      <c r="F107" s="139"/>
      <c r="G107" s="139"/>
      <c r="H107" s="139"/>
      <c r="I107" s="149"/>
    </row>
    <row r="108" spans="2:9" ht="15" thickTop="1" thickBot="1" x14ac:dyDescent="0.3">
      <c r="B108" s="142">
        <v>45312</v>
      </c>
      <c r="C108" s="139"/>
      <c r="D108" s="139"/>
      <c r="E108" s="139"/>
      <c r="F108" s="139"/>
      <c r="G108" s="139"/>
      <c r="H108" s="139"/>
      <c r="I108" s="149"/>
    </row>
    <row r="109" spans="2:9" ht="15" thickTop="1" thickBot="1" x14ac:dyDescent="0.3">
      <c r="B109" s="142">
        <v>45313</v>
      </c>
      <c r="C109" s="139"/>
      <c r="D109" s="139"/>
      <c r="E109" s="139"/>
      <c r="F109" s="139"/>
      <c r="G109" s="139"/>
      <c r="H109" s="139"/>
      <c r="I109" s="149"/>
    </row>
    <row r="110" spans="2:9" ht="15" thickTop="1" thickBot="1" x14ac:dyDescent="0.3">
      <c r="B110" s="142">
        <v>45314</v>
      </c>
      <c r="C110" s="139"/>
      <c r="D110" s="139"/>
      <c r="E110" s="139"/>
      <c r="F110" s="139"/>
      <c r="G110" s="139"/>
      <c r="H110" s="139"/>
      <c r="I110" s="149"/>
    </row>
    <row r="111" spans="2:9" ht="15" thickTop="1" thickBot="1" x14ac:dyDescent="0.3">
      <c r="B111" s="142">
        <v>45315</v>
      </c>
      <c r="C111" s="139"/>
      <c r="D111" s="139"/>
      <c r="E111" s="139"/>
      <c r="F111" s="139"/>
      <c r="G111" s="139"/>
      <c r="H111" s="139"/>
      <c r="I111" s="149"/>
    </row>
    <row r="112" spans="2:9" ht="15" thickTop="1" thickBot="1" x14ac:dyDescent="0.3">
      <c r="B112" s="142">
        <v>45316</v>
      </c>
      <c r="C112" s="139"/>
      <c r="D112" s="139"/>
      <c r="E112" s="139"/>
      <c r="F112" s="139"/>
      <c r="G112" s="139"/>
      <c r="H112" s="139"/>
      <c r="I112" s="149"/>
    </row>
    <row r="113" spans="2:9" ht="15" thickTop="1" thickBot="1" x14ac:dyDescent="0.3">
      <c r="B113" s="142">
        <v>45317</v>
      </c>
      <c r="C113" s="139"/>
      <c r="D113" s="139"/>
      <c r="E113" s="139"/>
      <c r="F113" s="139"/>
      <c r="G113" s="139"/>
      <c r="H113" s="139"/>
      <c r="I113" s="149"/>
    </row>
    <row r="114" spans="2:9" ht="15" thickTop="1" thickBot="1" x14ac:dyDescent="0.3">
      <c r="B114" s="142">
        <v>45318</v>
      </c>
      <c r="C114" s="139"/>
      <c r="D114" s="139"/>
      <c r="E114" s="139"/>
      <c r="F114" s="139"/>
      <c r="G114" s="139"/>
      <c r="H114" s="139"/>
      <c r="I114" s="149"/>
    </row>
    <row r="115" spans="2:9" ht="15" thickTop="1" thickBot="1" x14ac:dyDescent="0.3">
      <c r="B115" s="142">
        <v>45319</v>
      </c>
      <c r="C115" s="139"/>
      <c r="D115" s="139"/>
      <c r="E115" s="139"/>
      <c r="F115" s="139"/>
      <c r="G115" s="139"/>
      <c r="H115" s="139"/>
      <c r="I115" s="149"/>
    </row>
    <row r="116" spans="2:9" ht="15" thickTop="1" thickBot="1" x14ac:dyDescent="0.3">
      <c r="B116" s="142">
        <v>45320</v>
      </c>
      <c r="C116" s="139"/>
      <c r="D116" s="139"/>
      <c r="E116" s="139"/>
      <c r="F116" s="139"/>
      <c r="G116" s="139"/>
      <c r="H116" s="139"/>
      <c r="I116" s="149"/>
    </row>
    <row r="117" spans="2:9" ht="15" thickTop="1" thickBot="1" x14ac:dyDescent="0.3">
      <c r="B117" s="142">
        <v>45321</v>
      </c>
      <c r="C117" s="139"/>
      <c r="D117" s="139"/>
      <c r="E117" s="139"/>
      <c r="F117" s="139"/>
      <c r="G117" s="139"/>
      <c r="H117" s="139"/>
      <c r="I117" s="149"/>
    </row>
    <row r="118" spans="2:9" ht="13.8" thickTop="1" x14ac:dyDescent="0.25"/>
  </sheetData>
  <mergeCells count="2">
    <mergeCell ref="B2:I2"/>
    <mergeCell ref="B4:I6"/>
  </mergeCells>
  <conditionalFormatting sqref="I2:I3 I7:I1048576">
    <cfRule type="containsText" dxfId="165" priority="1" operator="containsText" text="לא הושלם">
      <formula>NOT(ISERROR(SEARCH("לא הושלם",I2)))</formula>
    </cfRule>
    <cfRule type="containsText" dxfId="164" priority="2" operator="containsText" text="לא הושלם">
      <formula>NOT(ISERROR(SEARCH("לא הושלם",I2)))</formula>
    </cfRule>
    <cfRule type="containsText" dxfId="163" priority="3" operator="containsText" text="הושלם">
      <formula>NOT(ISERROR(SEARCH("הושלם",I2)))</formula>
    </cfRule>
  </conditionalFormatting>
  <conditionalFormatting sqref="I10">
    <cfRule type="containsText" dxfId="158" priority="6" operator="containsText" text="טופל">
      <formula>NOT(ISERROR(SEARCH("טופל",I10)))</formula>
    </cfRule>
  </conditionalFormatting>
  <dataValidations count="1">
    <dataValidation showDropDown="1" showInputMessage="1" showErrorMessage="1" sqref="D7:D1048576" xr:uid="{1A9124A7-7E9D-43BE-980F-1B1A50EA3CDD}"/>
  </dataValidations>
  <hyperlinks>
    <hyperlink ref="B2" location="Dashboard!A1" display="חזרה לעץ מדדים" xr:uid="{4D5446D9-6AB9-440E-9BF4-A8BBBE8F07CD}"/>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3A599496-D676-4CF4-9D3D-1DFD95FB7321}">
            <xm:f>NOT(ISERROR(SEARCH($I$13,I2)))</xm:f>
            <xm:f>$I$13</xm:f>
            <x14:dxf>
              <fill>
                <patternFill>
                  <bgColor theme="3" tint="0.39994506668294322"/>
                </patternFill>
              </fill>
            </x14:dxf>
          </x14:cfRule>
          <x14:cfRule type="containsText" priority="5" operator="containsText" id="{F8B6317B-7AEB-417B-AC8D-5EE289EC6B07}">
            <xm:f>NOT(ISERROR(SEARCH($I$11,I2)))</xm:f>
            <xm:f>$I$11</xm:f>
            <x14:dxf>
              <fill>
                <patternFill>
                  <bgColor theme="9" tint="0.39994506668294322"/>
                </patternFill>
              </fill>
            </x14:dxf>
          </x14:cfRule>
          <x14:cfRule type="containsText" priority="8" operator="containsText" id="{25E5F551-5B2A-4ED8-9F5C-727EBB3AB44A}">
            <xm:f>NOT(ISERROR(SEARCH($I$11,I2)))</xm:f>
            <xm:f>$I$11</xm:f>
            <x14:dxf>
              <fill>
                <patternFill>
                  <bgColor theme="9"/>
                </patternFill>
              </fill>
            </x14:dxf>
          </x14:cfRule>
          <xm:sqref>I2:I3 I7:I1048576</xm:sqref>
        </x14:conditionalFormatting>
        <x14:conditionalFormatting xmlns:xm="http://schemas.microsoft.com/office/excel/2006/main">
          <x14:cfRule type="containsText" priority="7" operator="containsText" id="{4B8681C5-2945-4F13-A53C-8D6B6A1912DE}">
            <xm:f>NOT(ISERROR(SEARCH($I$10,I2)))</xm:f>
            <xm:f>$I$10</xm:f>
            <x14:dxf>
              <fill>
                <patternFill>
                  <bgColor rgb="FF00B050"/>
                </patternFill>
              </fill>
            </x14:dxf>
          </x14:cfRule>
          <xm:sqref>I7:I1048576 I2:I3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F17FF4A-2D0D-465C-BB64-5A268781A749}">
          <x14:formula1>
            <xm:f>Dashboard!$A$7:$A$8</xm:f>
          </x14:formula1>
          <xm:sqref>I7:I1048576 I2:I3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131C2-BDD3-4D9F-AF11-791EF3B69C41}">
  <sheetPr codeName="Sheet23">
    <tabColor theme="8" tint="-0.249977111117893"/>
  </sheetPr>
  <dimension ref="A1:V118"/>
  <sheetViews>
    <sheetView showGridLines="0" rightToLeft="1" topLeftCell="E1" zoomScale="90" zoomScaleNormal="90" workbookViewId="0">
      <selection activeCell="A2" sqref="A2:J2"/>
    </sheetView>
  </sheetViews>
  <sheetFormatPr defaultColWidth="8.69921875" defaultRowHeight="13.2" x14ac:dyDescent="0.25"/>
  <cols>
    <col min="1" max="1" width="6.5" style="14" customWidth="1"/>
    <col min="2" max="2" width="15.296875" style="140" customWidth="1"/>
    <col min="3" max="9" width="15.296875" style="145" customWidth="1"/>
    <col min="10" max="10" width="15.296875" style="146" customWidth="1"/>
    <col min="11" max="11" width="10.19921875" style="2" customWidth="1"/>
    <col min="12" max="12" width="16.59765625" style="16" customWidth="1"/>
    <col min="13" max="13" width="17.8984375" style="15" customWidth="1"/>
    <col min="14" max="14" width="14.8984375" style="1" customWidth="1"/>
    <col min="15" max="15" width="7.59765625" style="1" customWidth="1"/>
    <col min="16" max="16" width="15.5" style="1" customWidth="1"/>
    <col min="17" max="17" width="14.8984375" style="1" customWidth="1"/>
    <col min="18" max="18" width="11.8984375" style="1" customWidth="1"/>
    <col min="19" max="19" width="5.8984375" style="1" customWidth="1"/>
    <col min="20" max="21" width="6.8984375" style="1" customWidth="1"/>
    <col min="22" max="22" width="5.59765625" style="1" customWidth="1"/>
    <col min="23" max="23" width="7.69921875" style="1" customWidth="1"/>
    <col min="24" max="16384" width="8.69921875" style="1"/>
  </cols>
  <sheetData>
    <row r="1" spans="1:22" ht="15.75" customHeight="1" x14ac:dyDescent="0.3">
      <c r="B1" s="330"/>
      <c r="C1" s="330"/>
      <c r="D1" s="330"/>
      <c r="E1" s="330"/>
      <c r="F1" s="330"/>
      <c r="G1" s="330"/>
      <c r="H1" s="330"/>
      <c r="I1" s="330"/>
      <c r="J1" s="330"/>
      <c r="K1" s="121"/>
      <c r="N1" s="9"/>
      <c r="Q1" s="19"/>
      <c r="S1" s="11"/>
    </row>
    <row r="2" spans="1:22" ht="17.25" customHeight="1" x14ac:dyDescent="0.4">
      <c r="A2" s="329" t="s">
        <v>1</v>
      </c>
      <c r="B2" s="329"/>
      <c r="C2" s="329"/>
      <c r="D2" s="329"/>
      <c r="E2" s="329"/>
      <c r="F2" s="329"/>
      <c r="G2" s="329"/>
      <c r="H2" s="329"/>
      <c r="I2" s="329"/>
      <c r="J2" s="329"/>
      <c r="K2" s="37"/>
      <c r="O2" s="6"/>
      <c r="S2" s="2"/>
      <c r="U2" s="8"/>
    </row>
    <row r="3" spans="1:22" ht="19.5" customHeight="1" thickBot="1" x14ac:dyDescent="0.3">
      <c r="I3" s="154"/>
      <c r="K3" s="1"/>
      <c r="M3" s="51"/>
      <c r="N3" s="52"/>
      <c r="O3" s="52"/>
      <c r="P3" s="23"/>
      <c r="Q3" s="25"/>
      <c r="R3" s="35"/>
      <c r="T3" s="27"/>
      <c r="U3" s="27"/>
      <c r="V3" s="30"/>
    </row>
    <row r="4" spans="1:22" ht="31.5" customHeight="1" x14ac:dyDescent="0.2">
      <c r="A4" s="42"/>
      <c r="B4" s="347" t="s">
        <v>105</v>
      </c>
      <c r="C4" s="348"/>
      <c r="D4" s="348"/>
      <c r="E4" s="348"/>
      <c r="F4" s="348"/>
      <c r="G4" s="348"/>
      <c r="H4" s="348"/>
      <c r="I4" s="348"/>
      <c r="J4" s="349"/>
      <c r="K4" s="28"/>
      <c r="L4" s="220"/>
      <c r="M4" s="218"/>
      <c r="O4" s="151"/>
    </row>
    <row r="5" spans="1:22" ht="22.5" customHeight="1" thickBot="1" x14ac:dyDescent="0.25">
      <c r="A5" s="1"/>
      <c r="B5" s="350"/>
      <c r="C5" s="351"/>
      <c r="D5" s="351"/>
      <c r="E5" s="351"/>
      <c r="F5" s="351"/>
      <c r="G5" s="351"/>
      <c r="H5" s="351"/>
      <c r="I5" s="351"/>
      <c r="J5" s="352"/>
      <c r="K5" s="28"/>
      <c r="L5" s="13"/>
      <c r="M5" s="1"/>
      <c r="O5" s="151"/>
    </row>
    <row r="6" spans="1:22" x14ac:dyDescent="0.25">
      <c r="L6" s="17"/>
      <c r="M6" s="43"/>
      <c r="O6" s="151"/>
      <c r="T6" s="29"/>
      <c r="U6" s="29"/>
      <c r="V6" s="13"/>
    </row>
    <row r="7" spans="1:22" ht="13.8" thickBot="1" x14ac:dyDescent="0.3">
      <c r="C7" s="143"/>
      <c r="D7" s="143"/>
      <c r="E7" s="143"/>
      <c r="F7" s="143"/>
      <c r="G7" s="143"/>
      <c r="H7" s="143"/>
      <c r="I7" s="143"/>
      <c r="J7" s="144"/>
      <c r="K7" s="15"/>
      <c r="L7" s="1"/>
      <c r="O7" s="151"/>
    </row>
    <row r="8" spans="1:22" ht="43.5" customHeight="1" thickTop="1" thickBot="1" x14ac:dyDescent="0.25">
      <c r="B8" s="138" t="s">
        <v>140</v>
      </c>
      <c r="C8" s="127" t="s">
        <v>274</v>
      </c>
      <c r="D8" s="127" t="s">
        <v>196</v>
      </c>
      <c r="E8" s="127" t="s">
        <v>197</v>
      </c>
      <c r="F8" s="127" t="s">
        <v>212</v>
      </c>
      <c r="G8" s="127" t="s">
        <v>213</v>
      </c>
      <c r="H8" s="127" t="s">
        <v>198</v>
      </c>
      <c r="I8" s="127" t="s">
        <v>199</v>
      </c>
      <c r="J8" s="129" t="s">
        <v>141</v>
      </c>
      <c r="K8" s="1"/>
      <c r="L8" s="161" t="s">
        <v>206</v>
      </c>
      <c r="M8" s="159" t="s">
        <v>207</v>
      </c>
      <c r="N8" s="222" t="s">
        <v>247</v>
      </c>
      <c r="O8" s="151"/>
    </row>
    <row r="9" spans="1:22" ht="21.75" customHeight="1" thickTop="1" thickBot="1" x14ac:dyDescent="0.3">
      <c r="A9" s="36"/>
      <c r="B9" s="142">
        <v>45214</v>
      </c>
      <c r="C9" s="139"/>
      <c r="D9" s="139"/>
      <c r="E9" s="139"/>
      <c r="F9" s="139"/>
      <c r="G9" s="139"/>
      <c r="H9" s="139"/>
      <c r="I9" s="139" t="s">
        <v>200</v>
      </c>
      <c r="J9" s="148" t="s">
        <v>205</v>
      </c>
      <c r="K9" s="1"/>
      <c r="L9" s="162">
        <f>COUNTIF(J9:J117,"לא הושלם")</f>
        <v>6</v>
      </c>
      <c r="M9" s="160">
        <f>COUNTIF(J9:J117,"הושלם")</f>
        <v>5</v>
      </c>
      <c r="N9" s="221">
        <f>M9+L9</f>
        <v>11</v>
      </c>
    </row>
    <row r="10" spans="1:22" ht="21.75" customHeight="1" thickTop="1" thickBot="1" x14ac:dyDescent="0.3">
      <c r="A10" s="36"/>
      <c r="B10" s="142">
        <v>45215</v>
      </c>
      <c r="C10" s="139"/>
      <c r="D10" s="139"/>
      <c r="E10" s="139"/>
      <c r="F10" s="139"/>
      <c r="G10" s="139"/>
      <c r="H10" s="139"/>
      <c r="I10" s="139" t="s">
        <v>201</v>
      </c>
      <c r="J10" s="148" t="s">
        <v>205</v>
      </c>
      <c r="K10" s="1"/>
      <c r="L10" s="15"/>
      <c r="M10" s="1"/>
    </row>
    <row r="11" spans="1:22" ht="21.75" customHeight="1" thickTop="1" thickBot="1" x14ac:dyDescent="0.3">
      <c r="A11" s="36"/>
      <c r="B11" s="142">
        <v>45215</v>
      </c>
      <c r="C11" s="139"/>
      <c r="D11" s="139"/>
      <c r="E11" s="139"/>
      <c r="F11" s="139"/>
      <c r="G11" s="139"/>
      <c r="H11" s="139"/>
      <c r="I11" s="139" t="s">
        <v>201</v>
      </c>
      <c r="J11" s="148" t="s">
        <v>205</v>
      </c>
      <c r="K11" s="1"/>
      <c r="L11" s="168" t="s">
        <v>146</v>
      </c>
      <c r="M11" s="180">
        <f>M9/SUM(L9:M9)</f>
        <v>0.45454545454545453</v>
      </c>
    </row>
    <row r="12" spans="1:22" ht="21.75" customHeight="1" thickTop="1" thickBot="1" x14ac:dyDescent="0.3">
      <c r="A12" s="36"/>
      <c r="B12" s="142">
        <v>45216</v>
      </c>
      <c r="C12" s="139"/>
      <c r="D12" s="139"/>
      <c r="E12" s="139"/>
      <c r="F12" s="139"/>
      <c r="G12" s="139"/>
      <c r="H12" s="139"/>
      <c r="I12" s="139" t="s">
        <v>202</v>
      </c>
      <c r="J12" s="148" t="s">
        <v>204</v>
      </c>
      <c r="K12" s="1"/>
      <c r="L12" s="1"/>
      <c r="M12" s="1"/>
    </row>
    <row r="13" spans="1:22" ht="21.75" customHeight="1" thickTop="1" thickBot="1" x14ac:dyDescent="0.25">
      <c r="B13" s="142">
        <v>45217</v>
      </c>
      <c r="C13" s="139"/>
      <c r="D13" s="139"/>
      <c r="E13" s="139"/>
      <c r="F13" s="139"/>
      <c r="G13" s="139"/>
      <c r="H13" s="139"/>
      <c r="I13" s="139" t="s">
        <v>203</v>
      </c>
      <c r="J13" s="148" t="s">
        <v>204</v>
      </c>
      <c r="K13" s="1"/>
      <c r="L13" s="163" t="s">
        <v>208</v>
      </c>
      <c r="M13" s="164" t="s">
        <v>210</v>
      </c>
    </row>
    <row r="14" spans="1:22" ht="24" customHeight="1" thickTop="1" thickBot="1" x14ac:dyDescent="0.25">
      <c r="B14" s="142">
        <v>45218</v>
      </c>
      <c r="C14" s="139"/>
      <c r="D14" s="139"/>
      <c r="E14" s="139"/>
      <c r="F14" s="139"/>
      <c r="G14" s="139"/>
      <c r="H14" s="139"/>
      <c r="I14" s="139" t="s">
        <v>201</v>
      </c>
      <c r="J14" s="148" t="s">
        <v>205</v>
      </c>
      <c r="K14" s="1"/>
      <c r="L14" s="155">
        <f>COUNTIF(I9:I117,"קל")</f>
        <v>3</v>
      </c>
      <c r="M14" s="157">
        <f>COUNTIF(I9:I117,"בינוני")</f>
        <v>4</v>
      </c>
    </row>
    <row r="15" spans="1:22" ht="15" thickTop="1" thickBot="1" x14ac:dyDescent="0.25">
      <c r="B15" s="142">
        <v>45219</v>
      </c>
      <c r="C15" s="139"/>
      <c r="D15" s="139"/>
      <c r="E15" s="139"/>
      <c r="F15" s="139"/>
      <c r="G15" s="139"/>
      <c r="H15" s="139"/>
      <c r="I15" s="139" t="s">
        <v>200</v>
      </c>
      <c r="J15" s="148" t="s">
        <v>204</v>
      </c>
      <c r="K15" s="1"/>
      <c r="L15" s="165" t="s">
        <v>209</v>
      </c>
      <c r="M15" s="166" t="s">
        <v>211</v>
      </c>
    </row>
    <row r="16" spans="1:22" ht="15" thickTop="1" thickBot="1" x14ac:dyDescent="0.25">
      <c r="B16" s="142">
        <v>45220</v>
      </c>
      <c r="C16" s="139"/>
      <c r="D16" s="139"/>
      <c r="E16" s="139"/>
      <c r="F16" s="139"/>
      <c r="G16" s="139"/>
      <c r="H16" s="139"/>
      <c r="I16" s="139" t="s">
        <v>200</v>
      </c>
      <c r="J16" s="149" t="s">
        <v>204</v>
      </c>
      <c r="K16" s="1"/>
      <c r="L16" s="156">
        <f>COUNTIF(I9:I117,"קשה")</f>
        <v>2</v>
      </c>
      <c r="M16" s="158">
        <f>COUNTIF(I9:I117,"אנוש")</f>
        <v>2</v>
      </c>
    </row>
    <row r="17" spans="2:10" ht="15" thickTop="1" thickBot="1" x14ac:dyDescent="0.3">
      <c r="B17" s="142">
        <v>45221</v>
      </c>
      <c r="C17" s="139"/>
      <c r="D17" s="139"/>
      <c r="E17" s="139"/>
      <c r="F17" s="139"/>
      <c r="G17" s="139"/>
      <c r="H17" s="139"/>
      <c r="I17" s="139" t="s">
        <v>203</v>
      </c>
      <c r="J17" s="149" t="s">
        <v>204</v>
      </c>
    </row>
    <row r="18" spans="2:10" ht="15" thickTop="1" thickBot="1" x14ac:dyDescent="0.3">
      <c r="B18" s="142">
        <v>45222</v>
      </c>
      <c r="C18" s="139"/>
      <c r="D18" s="139"/>
      <c r="E18" s="139"/>
      <c r="F18" s="139"/>
      <c r="G18" s="139"/>
      <c r="H18" s="139"/>
      <c r="I18" s="139" t="s">
        <v>201</v>
      </c>
      <c r="J18" s="149" t="s">
        <v>205</v>
      </c>
    </row>
    <row r="19" spans="2:10" ht="15" thickTop="1" thickBot="1" x14ac:dyDescent="0.3">
      <c r="B19" s="142">
        <v>45223</v>
      </c>
      <c r="C19" s="139"/>
      <c r="D19" s="139"/>
      <c r="E19" s="139"/>
      <c r="F19" s="139"/>
      <c r="G19" s="139"/>
      <c r="H19" s="139"/>
      <c r="I19" s="139" t="s">
        <v>202</v>
      </c>
      <c r="J19" s="149" t="s">
        <v>204</v>
      </c>
    </row>
    <row r="20" spans="2:10" ht="15" thickTop="1" thickBot="1" x14ac:dyDescent="0.3">
      <c r="B20" s="142">
        <v>45224</v>
      </c>
      <c r="C20" s="139"/>
      <c r="D20" s="139"/>
      <c r="E20" s="139"/>
      <c r="F20" s="139"/>
      <c r="G20" s="139"/>
      <c r="H20" s="139"/>
      <c r="I20" s="139"/>
      <c r="J20" s="149"/>
    </row>
    <row r="21" spans="2:10" ht="15" thickTop="1" thickBot="1" x14ac:dyDescent="0.3">
      <c r="B21" s="142">
        <v>45225</v>
      </c>
      <c r="C21" s="139"/>
      <c r="D21" s="139"/>
      <c r="E21" s="139"/>
      <c r="F21" s="139"/>
      <c r="G21" s="139"/>
      <c r="H21" s="139"/>
      <c r="I21" s="139"/>
      <c r="J21" s="149"/>
    </row>
    <row r="22" spans="2:10" ht="15" thickTop="1" thickBot="1" x14ac:dyDescent="0.3">
      <c r="B22" s="142">
        <v>45226</v>
      </c>
      <c r="C22" s="139"/>
      <c r="D22" s="139"/>
      <c r="E22" s="139"/>
      <c r="F22" s="139"/>
      <c r="G22" s="139"/>
      <c r="H22" s="139"/>
      <c r="I22" s="139"/>
      <c r="J22" s="149"/>
    </row>
    <row r="23" spans="2:10" ht="15" thickTop="1" thickBot="1" x14ac:dyDescent="0.3">
      <c r="B23" s="142">
        <v>45227</v>
      </c>
      <c r="C23" s="139"/>
      <c r="D23" s="139"/>
      <c r="E23" s="139"/>
      <c r="F23" s="139"/>
      <c r="G23" s="139"/>
      <c r="H23" s="139"/>
      <c r="I23" s="139"/>
      <c r="J23" s="149"/>
    </row>
    <row r="24" spans="2:10" ht="15" thickTop="1" thickBot="1" x14ac:dyDescent="0.3">
      <c r="B24" s="142">
        <v>45228</v>
      </c>
      <c r="C24" s="139"/>
      <c r="D24" s="139"/>
      <c r="E24" s="139"/>
      <c r="F24" s="139"/>
      <c r="G24" s="139"/>
      <c r="H24" s="139"/>
      <c r="I24" s="139"/>
      <c r="J24" s="149"/>
    </row>
    <row r="25" spans="2:10" ht="15" thickTop="1" thickBot="1" x14ac:dyDescent="0.3">
      <c r="B25" s="142">
        <v>45229</v>
      </c>
      <c r="C25" s="139"/>
      <c r="D25" s="139"/>
      <c r="E25" s="139"/>
      <c r="F25" s="139"/>
      <c r="G25" s="139"/>
      <c r="H25" s="139"/>
      <c r="I25" s="139"/>
      <c r="J25" s="149"/>
    </row>
    <row r="26" spans="2:10" ht="15" thickTop="1" thickBot="1" x14ac:dyDescent="0.3">
      <c r="B26" s="142">
        <v>45230</v>
      </c>
      <c r="C26" s="139"/>
      <c r="D26" s="139"/>
      <c r="E26" s="139"/>
      <c r="F26" s="139"/>
      <c r="G26" s="139"/>
      <c r="H26" s="139"/>
      <c r="I26" s="139"/>
      <c r="J26" s="149"/>
    </row>
    <row r="27" spans="2:10" ht="15" thickTop="1" thickBot="1" x14ac:dyDescent="0.3">
      <c r="B27" s="142">
        <v>45231</v>
      </c>
      <c r="C27" s="139"/>
      <c r="D27" s="139"/>
      <c r="E27" s="139"/>
      <c r="F27" s="139"/>
      <c r="G27" s="139"/>
      <c r="H27" s="139"/>
      <c r="I27" s="139"/>
      <c r="J27" s="149"/>
    </row>
    <row r="28" spans="2:10" ht="15" thickTop="1" thickBot="1" x14ac:dyDescent="0.3">
      <c r="B28" s="142">
        <v>45232</v>
      </c>
      <c r="C28" s="139"/>
      <c r="D28" s="139"/>
      <c r="E28" s="139"/>
      <c r="F28" s="139"/>
      <c r="G28" s="139"/>
      <c r="H28" s="139"/>
      <c r="I28" s="139"/>
      <c r="J28" s="149"/>
    </row>
    <row r="29" spans="2:10" ht="15" thickTop="1" thickBot="1" x14ac:dyDescent="0.3">
      <c r="B29" s="142">
        <v>45233</v>
      </c>
      <c r="C29" s="139"/>
      <c r="D29" s="139"/>
      <c r="E29" s="139"/>
      <c r="F29" s="139"/>
      <c r="G29" s="139"/>
      <c r="H29" s="139"/>
      <c r="I29" s="139"/>
      <c r="J29" s="149"/>
    </row>
    <row r="30" spans="2:10" ht="15" thickTop="1" thickBot="1" x14ac:dyDescent="0.3">
      <c r="B30" s="142">
        <v>45234</v>
      </c>
      <c r="C30" s="139"/>
      <c r="D30" s="139"/>
      <c r="E30" s="139"/>
      <c r="F30" s="139"/>
      <c r="G30" s="139"/>
      <c r="H30" s="139"/>
      <c r="I30" s="139"/>
      <c r="J30" s="149"/>
    </row>
    <row r="31" spans="2:10" ht="15" thickTop="1" thickBot="1" x14ac:dyDescent="0.3">
      <c r="B31" s="142">
        <v>45235</v>
      </c>
      <c r="C31" s="139"/>
      <c r="D31" s="139"/>
      <c r="E31" s="139"/>
      <c r="F31" s="139"/>
      <c r="G31" s="139"/>
      <c r="H31" s="139"/>
      <c r="I31" s="139"/>
      <c r="J31" s="149"/>
    </row>
    <row r="32" spans="2:10" ht="15" thickTop="1" thickBot="1" x14ac:dyDescent="0.3">
      <c r="B32" s="142">
        <v>45236</v>
      </c>
      <c r="C32" s="139"/>
      <c r="D32" s="139"/>
      <c r="E32" s="139"/>
      <c r="F32" s="139"/>
      <c r="G32" s="139"/>
      <c r="H32" s="139"/>
      <c r="I32" s="139"/>
      <c r="J32" s="149"/>
    </row>
    <row r="33" spans="2:10" ht="15" thickTop="1" thickBot="1" x14ac:dyDescent="0.3">
      <c r="B33" s="142">
        <v>45237</v>
      </c>
      <c r="C33" s="139"/>
      <c r="D33" s="139"/>
      <c r="E33" s="139"/>
      <c r="F33" s="139"/>
      <c r="G33" s="139"/>
      <c r="H33" s="139"/>
      <c r="I33" s="139"/>
      <c r="J33" s="149"/>
    </row>
    <row r="34" spans="2:10" ht="15" thickTop="1" thickBot="1" x14ac:dyDescent="0.3">
      <c r="B34" s="142">
        <v>45238</v>
      </c>
      <c r="C34" s="139"/>
      <c r="D34" s="139"/>
      <c r="E34" s="139"/>
      <c r="F34" s="139"/>
      <c r="G34" s="139"/>
      <c r="H34" s="139"/>
      <c r="I34" s="139"/>
      <c r="J34" s="149"/>
    </row>
    <row r="35" spans="2:10" ht="15" thickTop="1" thickBot="1" x14ac:dyDescent="0.3">
      <c r="B35" s="142">
        <v>45239</v>
      </c>
      <c r="C35" s="139"/>
      <c r="D35" s="139"/>
      <c r="E35" s="139"/>
      <c r="F35" s="139"/>
      <c r="G35" s="139"/>
      <c r="H35" s="139"/>
      <c r="I35" s="139"/>
      <c r="J35" s="149"/>
    </row>
    <row r="36" spans="2:10" ht="15" thickTop="1" thickBot="1" x14ac:dyDescent="0.3">
      <c r="B36" s="142">
        <v>45240</v>
      </c>
      <c r="C36" s="139"/>
      <c r="D36" s="139"/>
      <c r="E36" s="139"/>
      <c r="F36" s="139"/>
      <c r="G36" s="139"/>
      <c r="H36" s="139"/>
      <c r="I36" s="139"/>
      <c r="J36" s="149"/>
    </row>
    <row r="37" spans="2:10" ht="15" thickTop="1" thickBot="1" x14ac:dyDescent="0.3">
      <c r="B37" s="142">
        <v>45241</v>
      </c>
      <c r="C37" s="139"/>
      <c r="D37" s="139"/>
      <c r="E37" s="139"/>
      <c r="F37" s="139"/>
      <c r="G37" s="139"/>
      <c r="H37" s="139"/>
      <c r="I37" s="139"/>
      <c r="J37" s="149"/>
    </row>
    <row r="38" spans="2:10" ht="15" thickTop="1" thickBot="1" x14ac:dyDescent="0.3">
      <c r="B38" s="142">
        <v>45242</v>
      </c>
      <c r="C38" s="139"/>
      <c r="D38" s="139"/>
      <c r="E38" s="139"/>
      <c r="F38" s="139"/>
      <c r="G38" s="139"/>
      <c r="H38" s="139"/>
      <c r="I38" s="139"/>
      <c r="J38" s="149"/>
    </row>
    <row r="39" spans="2:10" ht="15" thickTop="1" thickBot="1" x14ac:dyDescent="0.3">
      <c r="B39" s="142">
        <v>45243</v>
      </c>
      <c r="C39" s="139"/>
      <c r="D39" s="139"/>
      <c r="E39" s="139"/>
      <c r="F39" s="139"/>
      <c r="G39" s="139"/>
      <c r="H39" s="139"/>
      <c r="I39" s="139"/>
      <c r="J39" s="149"/>
    </row>
    <row r="40" spans="2:10" ht="15" thickTop="1" thickBot="1" x14ac:dyDescent="0.3">
      <c r="B40" s="142">
        <v>45244</v>
      </c>
      <c r="C40" s="139"/>
      <c r="D40" s="139"/>
      <c r="E40" s="139"/>
      <c r="F40" s="139"/>
      <c r="G40" s="139"/>
      <c r="H40" s="139"/>
      <c r="I40" s="139"/>
      <c r="J40" s="149"/>
    </row>
    <row r="41" spans="2:10" ht="15" thickTop="1" thickBot="1" x14ac:dyDescent="0.3">
      <c r="B41" s="142">
        <v>45245</v>
      </c>
      <c r="C41" s="139"/>
      <c r="D41" s="139"/>
      <c r="E41" s="139"/>
      <c r="F41" s="139"/>
      <c r="G41" s="139"/>
      <c r="H41" s="139"/>
      <c r="I41" s="139"/>
      <c r="J41" s="149"/>
    </row>
    <row r="42" spans="2:10" ht="15" thickTop="1" thickBot="1" x14ac:dyDescent="0.3">
      <c r="B42" s="142">
        <v>45246</v>
      </c>
      <c r="C42" s="139"/>
      <c r="D42" s="139"/>
      <c r="E42" s="139"/>
      <c r="F42" s="139"/>
      <c r="G42" s="139"/>
      <c r="H42" s="139"/>
      <c r="I42" s="139"/>
      <c r="J42" s="149"/>
    </row>
    <row r="43" spans="2:10" ht="15" thickTop="1" thickBot="1" x14ac:dyDescent="0.3">
      <c r="B43" s="142">
        <v>45247</v>
      </c>
      <c r="C43" s="139"/>
      <c r="D43" s="139"/>
      <c r="E43" s="139"/>
      <c r="F43" s="139"/>
      <c r="G43" s="139"/>
      <c r="H43" s="139"/>
      <c r="I43" s="139"/>
      <c r="J43" s="149"/>
    </row>
    <row r="44" spans="2:10" ht="15" thickTop="1" thickBot="1" x14ac:dyDescent="0.3">
      <c r="B44" s="142">
        <v>45248</v>
      </c>
      <c r="C44" s="139"/>
      <c r="D44" s="139"/>
      <c r="E44" s="139"/>
      <c r="F44" s="139"/>
      <c r="G44" s="139"/>
      <c r="H44" s="139"/>
      <c r="I44" s="139"/>
      <c r="J44" s="149"/>
    </row>
    <row r="45" spans="2:10" ht="15" thickTop="1" thickBot="1" x14ac:dyDescent="0.3">
      <c r="B45" s="142">
        <v>45249</v>
      </c>
      <c r="C45" s="139"/>
      <c r="D45" s="139"/>
      <c r="E45" s="139"/>
      <c r="F45" s="139"/>
      <c r="G45" s="139"/>
      <c r="H45" s="139"/>
      <c r="I45" s="139"/>
      <c r="J45" s="149"/>
    </row>
    <row r="46" spans="2:10" ht="15" thickTop="1" thickBot="1" x14ac:dyDescent="0.3">
      <c r="B46" s="142">
        <v>45250</v>
      </c>
      <c r="C46" s="139"/>
      <c r="D46" s="139"/>
      <c r="E46" s="139"/>
      <c r="F46" s="139"/>
      <c r="G46" s="139"/>
      <c r="H46" s="139"/>
      <c r="I46" s="139"/>
      <c r="J46" s="149"/>
    </row>
    <row r="47" spans="2:10" ht="15" thickTop="1" thickBot="1" x14ac:dyDescent="0.3">
      <c r="B47" s="142">
        <v>45251</v>
      </c>
      <c r="C47" s="139"/>
      <c r="D47" s="139"/>
      <c r="E47" s="139"/>
      <c r="F47" s="139"/>
      <c r="G47" s="139"/>
      <c r="H47" s="139"/>
      <c r="I47" s="139"/>
      <c r="J47" s="149"/>
    </row>
    <row r="48" spans="2:10" ht="15" thickTop="1" thickBot="1" x14ac:dyDescent="0.3">
      <c r="B48" s="142">
        <v>45252</v>
      </c>
      <c r="C48" s="139"/>
      <c r="D48" s="139"/>
      <c r="E48" s="139"/>
      <c r="F48" s="139"/>
      <c r="G48" s="139"/>
      <c r="H48" s="139"/>
      <c r="I48" s="139"/>
      <c r="J48" s="149"/>
    </row>
    <row r="49" spans="2:10" ht="15" thickTop="1" thickBot="1" x14ac:dyDescent="0.3">
      <c r="B49" s="142">
        <v>45253</v>
      </c>
      <c r="C49" s="139"/>
      <c r="D49" s="139"/>
      <c r="E49" s="139"/>
      <c r="F49" s="139"/>
      <c r="G49" s="139"/>
      <c r="H49" s="139"/>
      <c r="I49" s="139"/>
      <c r="J49" s="149"/>
    </row>
    <row r="50" spans="2:10" ht="15" thickTop="1" thickBot="1" x14ac:dyDescent="0.3">
      <c r="B50" s="142">
        <v>45254</v>
      </c>
      <c r="C50" s="139"/>
      <c r="D50" s="139"/>
      <c r="E50" s="139"/>
      <c r="F50" s="139"/>
      <c r="G50" s="139"/>
      <c r="H50" s="139"/>
      <c r="I50" s="139"/>
      <c r="J50" s="149"/>
    </row>
    <row r="51" spans="2:10" ht="15" thickTop="1" thickBot="1" x14ac:dyDescent="0.3">
      <c r="B51" s="142">
        <v>45255</v>
      </c>
      <c r="C51" s="139"/>
      <c r="D51" s="139"/>
      <c r="E51" s="139"/>
      <c r="F51" s="139"/>
      <c r="G51" s="139"/>
      <c r="H51" s="139"/>
      <c r="I51" s="139"/>
      <c r="J51" s="149"/>
    </row>
    <row r="52" spans="2:10" ht="15" thickTop="1" thickBot="1" x14ac:dyDescent="0.3">
      <c r="B52" s="142">
        <v>45256</v>
      </c>
      <c r="C52" s="139"/>
      <c r="D52" s="139"/>
      <c r="E52" s="139"/>
      <c r="F52" s="139"/>
      <c r="G52" s="139"/>
      <c r="H52" s="139"/>
      <c r="I52" s="139"/>
      <c r="J52" s="149"/>
    </row>
    <row r="53" spans="2:10" ht="15" thickTop="1" thickBot="1" x14ac:dyDescent="0.3">
      <c r="B53" s="142">
        <v>45257</v>
      </c>
      <c r="C53" s="139"/>
      <c r="D53" s="139"/>
      <c r="E53" s="139"/>
      <c r="F53" s="139"/>
      <c r="G53" s="139"/>
      <c r="H53" s="139"/>
      <c r="I53" s="139"/>
      <c r="J53" s="149"/>
    </row>
    <row r="54" spans="2:10" ht="15" thickTop="1" thickBot="1" x14ac:dyDescent="0.3">
      <c r="B54" s="142">
        <v>45258</v>
      </c>
      <c r="C54" s="139"/>
      <c r="D54" s="139"/>
      <c r="E54" s="139"/>
      <c r="F54" s="139"/>
      <c r="G54" s="139"/>
      <c r="H54" s="139"/>
      <c r="I54" s="139"/>
      <c r="J54" s="149"/>
    </row>
    <row r="55" spans="2:10" ht="15" thickTop="1" thickBot="1" x14ac:dyDescent="0.3">
      <c r="B55" s="142">
        <v>45259</v>
      </c>
      <c r="C55" s="139"/>
      <c r="D55" s="139"/>
      <c r="E55" s="139"/>
      <c r="F55" s="139"/>
      <c r="G55" s="139"/>
      <c r="H55" s="139"/>
      <c r="I55" s="139"/>
      <c r="J55" s="149"/>
    </row>
    <row r="56" spans="2:10" ht="15" thickTop="1" thickBot="1" x14ac:dyDescent="0.3">
      <c r="B56" s="142">
        <v>45260</v>
      </c>
      <c r="C56" s="139"/>
      <c r="D56" s="139"/>
      <c r="E56" s="139"/>
      <c r="F56" s="139"/>
      <c r="G56" s="139"/>
      <c r="H56" s="139"/>
      <c r="I56" s="139"/>
      <c r="J56" s="149"/>
    </row>
    <row r="57" spans="2:10" ht="15" thickTop="1" thickBot="1" x14ac:dyDescent="0.3">
      <c r="B57" s="142">
        <v>45261</v>
      </c>
      <c r="C57" s="139"/>
      <c r="D57" s="139"/>
      <c r="E57" s="139"/>
      <c r="F57" s="139"/>
      <c r="G57" s="139"/>
      <c r="H57" s="139"/>
      <c r="I57" s="139"/>
      <c r="J57" s="149"/>
    </row>
    <row r="58" spans="2:10" ht="15" thickTop="1" thickBot="1" x14ac:dyDescent="0.3">
      <c r="B58" s="142">
        <v>45262</v>
      </c>
      <c r="C58" s="139"/>
      <c r="D58" s="139"/>
      <c r="E58" s="139"/>
      <c r="F58" s="139"/>
      <c r="G58" s="139"/>
      <c r="H58" s="139"/>
      <c r="I58" s="139"/>
      <c r="J58" s="149"/>
    </row>
    <row r="59" spans="2:10" ht="15" thickTop="1" thickBot="1" x14ac:dyDescent="0.3">
      <c r="B59" s="142">
        <v>45263</v>
      </c>
      <c r="C59" s="139"/>
      <c r="D59" s="139"/>
      <c r="E59" s="139"/>
      <c r="F59" s="139"/>
      <c r="G59" s="139"/>
      <c r="H59" s="139"/>
      <c r="I59" s="139"/>
      <c r="J59" s="149"/>
    </row>
    <row r="60" spans="2:10" ht="15" thickTop="1" thickBot="1" x14ac:dyDescent="0.3">
      <c r="B60" s="142">
        <v>45264</v>
      </c>
      <c r="C60" s="139"/>
      <c r="D60" s="139"/>
      <c r="E60" s="139"/>
      <c r="F60" s="139"/>
      <c r="G60" s="139"/>
      <c r="H60" s="139"/>
      <c r="I60" s="139"/>
      <c r="J60" s="149"/>
    </row>
    <row r="61" spans="2:10" ht="15" thickTop="1" thickBot="1" x14ac:dyDescent="0.3">
      <c r="B61" s="142">
        <v>45265</v>
      </c>
      <c r="C61" s="139"/>
      <c r="D61" s="139"/>
      <c r="E61" s="139"/>
      <c r="F61" s="139"/>
      <c r="G61" s="139"/>
      <c r="H61" s="139"/>
      <c r="I61" s="139"/>
      <c r="J61" s="149"/>
    </row>
    <row r="62" spans="2:10" ht="15" thickTop="1" thickBot="1" x14ac:dyDescent="0.3">
      <c r="B62" s="142">
        <v>45266</v>
      </c>
      <c r="C62" s="139"/>
      <c r="D62" s="139"/>
      <c r="E62" s="139"/>
      <c r="F62" s="139"/>
      <c r="G62" s="139"/>
      <c r="H62" s="139"/>
      <c r="I62" s="139"/>
      <c r="J62" s="149"/>
    </row>
    <row r="63" spans="2:10" ht="15" thickTop="1" thickBot="1" x14ac:dyDescent="0.3">
      <c r="B63" s="142">
        <v>45267</v>
      </c>
      <c r="C63" s="139"/>
      <c r="D63" s="139"/>
      <c r="E63" s="139"/>
      <c r="F63" s="139"/>
      <c r="G63" s="139"/>
      <c r="H63" s="139"/>
      <c r="I63" s="139"/>
      <c r="J63" s="149"/>
    </row>
    <row r="64" spans="2:10" ht="15" thickTop="1" thickBot="1" x14ac:dyDescent="0.3">
      <c r="B64" s="142">
        <v>45268</v>
      </c>
      <c r="C64" s="139"/>
      <c r="D64" s="139"/>
      <c r="E64" s="139"/>
      <c r="F64" s="139"/>
      <c r="G64" s="139"/>
      <c r="H64" s="139"/>
      <c r="I64" s="139"/>
      <c r="J64" s="149"/>
    </row>
    <row r="65" spans="2:10" ht="15" thickTop="1" thickBot="1" x14ac:dyDescent="0.3">
      <c r="B65" s="142">
        <v>45269</v>
      </c>
      <c r="C65" s="139"/>
      <c r="D65" s="139"/>
      <c r="E65" s="139"/>
      <c r="F65" s="139"/>
      <c r="G65" s="139"/>
      <c r="H65" s="139"/>
      <c r="I65" s="139"/>
      <c r="J65" s="149"/>
    </row>
    <row r="66" spans="2:10" ht="15" thickTop="1" thickBot="1" x14ac:dyDescent="0.3">
      <c r="B66" s="142">
        <v>45270</v>
      </c>
      <c r="C66" s="139"/>
      <c r="D66" s="139"/>
      <c r="E66" s="139"/>
      <c r="F66" s="139"/>
      <c r="G66" s="139"/>
      <c r="H66" s="139"/>
      <c r="I66" s="139"/>
      <c r="J66" s="149"/>
    </row>
    <row r="67" spans="2:10" ht="15" thickTop="1" thickBot="1" x14ac:dyDescent="0.3">
      <c r="B67" s="142">
        <v>45271</v>
      </c>
      <c r="C67" s="139"/>
      <c r="D67" s="139"/>
      <c r="E67" s="139"/>
      <c r="F67" s="139"/>
      <c r="G67" s="139"/>
      <c r="H67" s="139"/>
      <c r="I67" s="139"/>
      <c r="J67" s="149"/>
    </row>
    <row r="68" spans="2:10" ht="15" thickTop="1" thickBot="1" x14ac:dyDescent="0.3">
      <c r="B68" s="142">
        <v>45272</v>
      </c>
      <c r="C68" s="139"/>
      <c r="D68" s="139"/>
      <c r="E68" s="139"/>
      <c r="F68" s="139"/>
      <c r="G68" s="139"/>
      <c r="H68" s="139"/>
      <c r="I68" s="139"/>
      <c r="J68" s="149"/>
    </row>
    <row r="69" spans="2:10" ht="15" thickTop="1" thickBot="1" x14ac:dyDescent="0.3">
      <c r="B69" s="142">
        <v>45273</v>
      </c>
      <c r="C69" s="139"/>
      <c r="D69" s="139"/>
      <c r="E69" s="139"/>
      <c r="F69" s="139"/>
      <c r="G69" s="139"/>
      <c r="H69" s="139"/>
      <c r="I69" s="139"/>
      <c r="J69" s="149"/>
    </row>
    <row r="70" spans="2:10" ht="15" thickTop="1" thickBot="1" x14ac:dyDescent="0.3">
      <c r="B70" s="142">
        <v>45274</v>
      </c>
      <c r="C70" s="139"/>
      <c r="D70" s="139"/>
      <c r="E70" s="139"/>
      <c r="F70" s="139"/>
      <c r="G70" s="139"/>
      <c r="H70" s="139"/>
      <c r="I70" s="139"/>
      <c r="J70" s="149"/>
    </row>
    <row r="71" spans="2:10" ht="15" thickTop="1" thickBot="1" x14ac:dyDescent="0.3">
      <c r="B71" s="142">
        <v>45275</v>
      </c>
      <c r="C71" s="139"/>
      <c r="D71" s="139"/>
      <c r="E71" s="139"/>
      <c r="F71" s="139"/>
      <c r="G71" s="139"/>
      <c r="H71" s="139"/>
      <c r="I71" s="139"/>
      <c r="J71" s="149"/>
    </row>
    <row r="72" spans="2:10" ht="15" thickTop="1" thickBot="1" x14ac:dyDescent="0.3">
      <c r="B72" s="142">
        <v>45276</v>
      </c>
      <c r="C72" s="139"/>
      <c r="D72" s="139"/>
      <c r="E72" s="139"/>
      <c r="F72" s="139"/>
      <c r="G72" s="139"/>
      <c r="H72" s="139"/>
      <c r="I72" s="139"/>
      <c r="J72" s="149"/>
    </row>
    <row r="73" spans="2:10" ht="15" thickTop="1" thickBot="1" x14ac:dyDescent="0.3">
      <c r="B73" s="142">
        <v>45277</v>
      </c>
      <c r="C73" s="139"/>
      <c r="D73" s="139"/>
      <c r="E73" s="139"/>
      <c r="F73" s="139"/>
      <c r="G73" s="139"/>
      <c r="H73" s="139"/>
      <c r="I73" s="139"/>
      <c r="J73" s="149"/>
    </row>
    <row r="74" spans="2:10" ht="15" thickTop="1" thickBot="1" x14ac:dyDescent="0.3">
      <c r="B74" s="142">
        <v>45278</v>
      </c>
      <c r="C74" s="139"/>
      <c r="D74" s="139"/>
      <c r="E74" s="139"/>
      <c r="F74" s="139"/>
      <c r="G74" s="139"/>
      <c r="H74" s="139"/>
      <c r="I74" s="139"/>
      <c r="J74" s="149"/>
    </row>
    <row r="75" spans="2:10" ht="15" thickTop="1" thickBot="1" x14ac:dyDescent="0.3">
      <c r="B75" s="142">
        <v>45279</v>
      </c>
      <c r="C75" s="139"/>
      <c r="D75" s="139"/>
      <c r="E75" s="139"/>
      <c r="F75" s="139"/>
      <c r="G75" s="139"/>
      <c r="H75" s="139"/>
      <c r="I75" s="139"/>
      <c r="J75" s="149"/>
    </row>
    <row r="76" spans="2:10" ht="15" thickTop="1" thickBot="1" x14ac:dyDescent="0.3">
      <c r="B76" s="142">
        <v>45280</v>
      </c>
      <c r="C76" s="139"/>
      <c r="D76" s="139"/>
      <c r="E76" s="139"/>
      <c r="F76" s="139"/>
      <c r="G76" s="139"/>
      <c r="H76" s="139"/>
      <c r="I76" s="139"/>
      <c r="J76" s="149"/>
    </row>
    <row r="77" spans="2:10" ht="15" thickTop="1" thickBot="1" x14ac:dyDescent="0.3">
      <c r="B77" s="142">
        <v>45281</v>
      </c>
      <c r="C77" s="139"/>
      <c r="D77" s="139"/>
      <c r="E77" s="139"/>
      <c r="F77" s="139"/>
      <c r="G77" s="139"/>
      <c r="H77" s="139"/>
      <c r="I77" s="139"/>
      <c r="J77" s="149"/>
    </row>
    <row r="78" spans="2:10" ht="15" thickTop="1" thickBot="1" x14ac:dyDescent="0.3">
      <c r="B78" s="142">
        <v>45282</v>
      </c>
      <c r="C78" s="139"/>
      <c r="D78" s="139"/>
      <c r="E78" s="139"/>
      <c r="F78" s="139"/>
      <c r="G78" s="139"/>
      <c r="H78" s="139"/>
      <c r="I78" s="139"/>
      <c r="J78" s="149"/>
    </row>
    <row r="79" spans="2:10" ht="15" thickTop="1" thickBot="1" x14ac:dyDescent="0.3">
      <c r="B79" s="142">
        <v>45283</v>
      </c>
      <c r="C79" s="139"/>
      <c r="D79" s="139"/>
      <c r="E79" s="139"/>
      <c r="F79" s="139"/>
      <c r="G79" s="139"/>
      <c r="H79" s="139"/>
      <c r="I79" s="139"/>
      <c r="J79" s="149"/>
    </row>
    <row r="80" spans="2:10" ht="15" thickTop="1" thickBot="1" x14ac:dyDescent="0.3">
      <c r="B80" s="142">
        <v>45284</v>
      </c>
      <c r="C80" s="139"/>
      <c r="D80" s="139"/>
      <c r="E80" s="139"/>
      <c r="F80" s="139"/>
      <c r="G80" s="139"/>
      <c r="H80" s="139"/>
      <c r="I80" s="139"/>
      <c r="J80" s="149"/>
    </row>
    <row r="81" spans="2:10" ht="15" thickTop="1" thickBot="1" x14ac:dyDescent="0.3">
      <c r="B81" s="142">
        <v>45285</v>
      </c>
      <c r="C81" s="139"/>
      <c r="D81" s="139"/>
      <c r="E81" s="139"/>
      <c r="F81" s="139"/>
      <c r="G81" s="139"/>
      <c r="H81" s="139"/>
      <c r="I81" s="139"/>
      <c r="J81" s="149"/>
    </row>
    <row r="82" spans="2:10" ht="15" thickTop="1" thickBot="1" x14ac:dyDescent="0.3">
      <c r="B82" s="142">
        <v>45286</v>
      </c>
      <c r="C82" s="139"/>
      <c r="D82" s="139"/>
      <c r="E82" s="139"/>
      <c r="F82" s="139"/>
      <c r="G82" s="139"/>
      <c r="H82" s="139"/>
      <c r="I82" s="139"/>
      <c r="J82" s="149"/>
    </row>
    <row r="83" spans="2:10" ht="15" thickTop="1" thickBot="1" x14ac:dyDescent="0.3">
      <c r="B83" s="142">
        <v>45287</v>
      </c>
      <c r="C83" s="139"/>
      <c r="D83" s="139"/>
      <c r="E83" s="139"/>
      <c r="F83" s="139"/>
      <c r="G83" s="139"/>
      <c r="H83" s="139"/>
      <c r="I83" s="139"/>
      <c r="J83" s="149"/>
    </row>
    <row r="84" spans="2:10" ht="15" thickTop="1" thickBot="1" x14ac:dyDescent="0.3">
      <c r="B84" s="142">
        <v>45288</v>
      </c>
      <c r="C84" s="139"/>
      <c r="D84" s="139"/>
      <c r="E84" s="139"/>
      <c r="F84" s="139"/>
      <c r="G84" s="139"/>
      <c r="H84" s="139"/>
      <c r="I84" s="139"/>
      <c r="J84" s="149"/>
    </row>
    <row r="85" spans="2:10" ht="15" thickTop="1" thickBot="1" x14ac:dyDescent="0.3">
      <c r="B85" s="142">
        <v>45289</v>
      </c>
      <c r="C85" s="139"/>
      <c r="D85" s="139"/>
      <c r="E85" s="139"/>
      <c r="F85" s="139"/>
      <c r="G85" s="139"/>
      <c r="H85" s="139"/>
      <c r="I85" s="139"/>
      <c r="J85" s="149"/>
    </row>
    <row r="86" spans="2:10" ht="15" thickTop="1" thickBot="1" x14ac:dyDescent="0.3">
      <c r="B86" s="142">
        <v>45290</v>
      </c>
      <c r="C86" s="139"/>
      <c r="D86" s="139"/>
      <c r="E86" s="139"/>
      <c r="F86" s="139"/>
      <c r="G86" s="139"/>
      <c r="H86" s="139"/>
      <c r="I86" s="139"/>
      <c r="J86" s="149"/>
    </row>
    <row r="87" spans="2:10" ht="15" thickTop="1" thickBot="1" x14ac:dyDescent="0.3">
      <c r="B87" s="142">
        <v>45291</v>
      </c>
      <c r="C87" s="139"/>
      <c r="D87" s="139"/>
      <c r="E87" s="139"/>
      <c r="F87" s="139"/>
      <c r="G87" s="139"/>
      <c r="H87" s="139"/>
      <c r="I87" s="139"/>
      <c r="J87" s="149"/>
    </row>
    <row r="88" spans="2:10" ht="15" thickTop="1" thickBot="1" x14ac:dyDescent="0.3">
      <c r="B88" s="142">
        <v>45292</v>
      </c>
      <c r="C88" s="139"/>
      <c r="D88" s="139"/>
      <c r="E88" s="139"/>
      <c r="F88" s="139"/>
      <c r="G88" s="139"/>
      <c r="H88" s="139"/>
      <c r="I88" s="139"/>
      <c r="J88" s="149"/>
    </row>
    <row r="89" spans="2:10" ht="15" thickTop="1" thickBot="1" x14ac:dyDescent="0.3">
      <c r="B89" s="142">
        <v>45293</v>
      </c>
      <c r="C89" s="139"/>
      <c r="D89" s="139"/>
      <c r="E89" s="139"/>
      <c r="F89" s="139"/>
      <c r="G89" s="139"/>
      <c r="H89" s="139"/>
      <c r="I89" s="139"/>
      <c r="J89" s="149"/>
    </row>
    <row r="90" spans="2:10" ht="15" thickTop="1" thickBot="1" x14ac:dyDescent="0.3">
      <c r="B90" s="142">
        <v>45294</v>
      </c>
      <c r="C90" s="139"/>
      <c r="D90" s="139"/>
      <c r="E90" s="139"/>
      <c r="F90" s="139"/>
      <c r="G90" s="139"/>
      <c r="H90" s="139"/>
      <c r="I90" s="139"/>
      <c r="J90" s="149"/>
    </row>
    <row r="91" spans="2:10" ht="15" thickTop="1" thickBot="1" x14ac:dyDescent="0.3">
      <c r="B91" s="142">
        <v>45295</v>
      </c>
      <c r="C91" s="139"/>
      <c r="D91" s="139"/>
      <c r="E91" s="139"/>
      <c r="F91" s="139"/>
      <c r="G91" s="139"/>
      <c r="H91" s="139"/>
      <c r="I91" s="139"/>
      <c r="J91" s="149"/>
    </row>
    <row r="92" spans="2:10" ht="15" thickTop="1" thickBot="1" x14ac:dyDescent="0.3">
      <c r="B92" s="142">
        <v>45296</v>
      </c>
      <c r="C92" s="139"/>
      <c r="D92" s="139"/>
      <c r="E92" s="139"/>
      <c r="F92" s="139"/>
      <c r="G92" s="139"/>
      <c r="H92" s="139"/>
      <c r="I92" s="139"/>
      <c r="J92" s="149"/>
    </row>
    <row r="93" spans="2:10" ht="15" thickTop="1" thickBot="1" x14ac:dyDescent="0.3">
      <c r="B93" s="142">
        <v>45297</v>
      </c>
      <c r="C93" s="139"/>
      <c r="D93" s="139"/>
      <c r="E93" s="139"/>
      <c r="F93" s="139"/>
      <c r="G93" s="139"/>
      <c r="H93" s="139"/>
      <c r="I93" s="139"/>
      <c r="J93" s="149"/>
    </row>
    <row r="94" spans="2:10" ht="15" thickTop="1" thickBot="1" x14ac:dyDescent="0.3">
      <c r="B94" s="142">
        <v>45298</v>
      </c>
      <c r="C94" s="139"/>
      <c r="D94" s="139"/>
      <c r="E94" s="139"/>
      <c r="F94" s="139"/>
      <c r="G94" s="139"/>
      <c r="H94" s="139"/>
      <c r="I94" s="139"/>
      <c r="J94" s="149"/>
    </row>
    <row r="95" spans="2:10" ht="15" thickTop="1" thickBot="1" x14ac:dyDescent="0.3">
      <c r="B95" s="142">
        <v>45299</v>
      </c>
      <c r="C95" s="139"/>
      <c r="D95" s="139"/>
      <c r="E95" s="139"/>
      <c r="F95" s="139"/>
      <c r="G95" s="139"/>
      <c r="H95" s="139"/>
      <c r="I95" s="139"/>
      <c r="J95" s="149"/>
    </row>
    <row r="96" spans="2:10" ht="15" thickTop="1" thickBot="1" x14ac:dyDescent="0.3">
      <c r="B96" s="142">
        <v>45300</v>
      </c>
      <c r="C96" s="139"/>
      <c r="D96" s="139"/>
      <c r="E96" s="139"/>
      <c r="F96" s="139"/>
      <c r="G96" s="139"/>
      <c r="H96" s="139"/>
      <c r="I96" s="139"/>
      <c r="J96" s="149"/>
    </row>
    <row r="97" spans="2:10" ht="15" thickTop="1" thickBot="1" x14ac:dyDescent="0.3">
      <c r="B97" s="142">
        <v>45301</v>
      </c>
      <c r="C97" s="139"/>
      <c r="D97" s="139"/>
      <c r="E97" s="139"/>
      <c r="F97" s="139"/>
      <c r="G97" s="139"/>
      <c r="H97" s="139"/>
      <c r="I97" s="139"/>
      <c r="J97" s="149"/>
    </row>
    <row r="98" spans="2:10" ht="15" thickTop="1" thickBot="1" x14ac:dyDescent="0.3">
      <c r="B98" s="142">
        <v>45302</v>
      </c>
      <c r="C98" s="139"/>
      <c r="D98" s="139"/>
      <c r="E98" s="139"/>
      <c r="F98" s="139"/>
      <c r="G98" s="139"/>
      <c r="H98" s="139"/>
      <c r="I98" s="139"/>
      <c r="J98" s="149"/>
    </row>
    <row r="99" spans="2:10" ht="15" thickTop="1" thickBot="1" x14ac:dyDescent="0.3">
      <c r="B99" s="142">
        <v>45303</v>
      </c>
      <c r="C99" s="139"/>
      <c r="D99" s="139"/>
      <c r="E99" s="139"/>
      <c r="F99" s="139"/>
      <c r="G99" s="139"/>
      <c r="H99" s="139"/>
      <c r="I99" s="139"/>
      <c r="J99" s="149"/>
    </row>
    <row r="100" spans="2:10" ht="15" thickTop="1" thickBot="1" x14ac:dyDescent="0.3">
      <c r="B100" s="142">
        <v>45304</v>
      </c>
      <c r="C100" s="139"/>
      <c r="D100" s="139"/>
      <c r="E100" s="139"/>
      <c r="F100" s="139"/>
      <c r="G100" s="139"/>
      <c r="H100" s="139"/>
      <c r="I100" s="139"/>
      <c r="J100" s="149"/>
    </row>
    <row r="101" spans="2:10" ht="15" thickTop="1" thickBot="1" x14ac:dyDescent="0.3">
      <c r="B101" s="142">
        <v>45305</v>
      </c>
      <c r="C101" s="139"/>
      <c r="D101" s="139"/>
      <c r="E101" s="139"/>
      <c r="F101" s="139"/>
      <c r="G101" s="139"/>
      <c r="H101" s="139"/>
      <c r="I101" s="139"/>
      <c r="J101" s="149"/>
    </row>
    <row r="102" spans="2:10" ht="15" thickTop="1" thickBot="1" x14ac:dyDescent="0.3">
      <c r="B102" s="142">
        <v>45306</v>
      </c>
      <c r="C102" s="139"/>
      <c r="D102" s="139"/>
      <c r="E102" s="139"/>
      <c r="F102" s="139"/>
      <c r="G102" s="139"/>
      <c r="H102" s="139"/>
      <c r="I102" s="139"/>
      <c r="J102" s="149"/>
    </row>
    <row r="103" spans="2:10" ht="15" thickTop="1" thickBot="1" x14ac:dyDescent="0.3">
      <c r="B103" s="142">
        <v>45307</v>
      </c>
      <c r="C103" s="139"/>
      <c r="D103" s="139"/>
      <c r="E103" s="139"/>
      <c r="F103" s="139"/>
      <c r="G103" s="139"/>
      <c r="H103" s="139"/>
      <c r="I103" s="139"/>
      <c r="J103" s="149"/>
    </row>
    <row r="104" spans="2:10" ht="15" thickTop="1" thickBot="1" x14ac:dyDescent="0.3">
      <c r="B104" s="142">
        <v>45308</v>
      </c>
      <c r="C104" s="139"/>
      <c r="D104" s="139"/>
      <c r="E104" s="139"/>
      <c r="F104" s="139"/>
      <c r="G104" s="139"/>
      <c r="H104" s="139"/>
      <c r="I104" s="139"/>
      <c r="J104" s="149"/>
    </row>
    <row r="105" spans="2:10" ht="15" thickTop="1" thickBot="1" x14ac:dyDescent="0.3">
      <c r="B105" s="142">
        <v>45309</v>
      </c>
      <c r="C105" s="139"/>
      <c r="D105" s="139"/>
      <c r="E105" s="139"/>
      <c r="F105" s="139"/>
      <c r="G105" s="139"/>
      <c r="H105" s="139"/>
      <c r="I105" s="139"/>
      <c r="J105" s="149"/>
    </row>
    <row r="106" spans="2:10" ht="15" thickTop="1" thickBot="1" x14ac:dyDescent="0.3">
      <c r="B106" s="142">
        <v>45310</v>
      </c>
      <c r="C106" s="139"/>
      <c r="D106" s="139"/>
      <c r="E106" s="139"/>
      <c r="F106" s="139"/>
      <c r="G106" s="139"/>
      <c r="H106" s="139"/>
      <c r="I106" s="139"/>
      <c r="J106" s="149"/>
    </row>
    <row r="107" spans="2:10" ht="15" thickTop="1" thickBot="1" x14ac:dyDescent="0.3">
      <c r="B107" s="142">
        <v>45311</v>
      </c>
      <c r="C107" s="139"/>
      <c r="D107" s="139"/>
      <c r="E107" s="139"/>
      <c r="F107" s="139"/>
      <c r="G107" s="139"/>
      <c r="H107" s="139"/>
      <c r="I107" s="139"/>
      <c r="J107" s="149"/>
    </row>
    <row r="108" spans="2:10" ht="15" thickTop="1" thickBot="1" x14ac:dyDescent="0.3">
      <c r="B108" s="142">
        <v>45312</v>
      </c>
      <c r="C108" s="139"/>
      <c r="D108" s="139"/>
      <c r="E108" s="139"/>
      <c r="F108" s="139"/>
      <c r="G108" s="139"/>
      <c r="H108" s="139"/>
      <c r="I108" s="139"/>
      <c r="J108" s="149"/>
    </row>
    <row r="109" spans="2:10" ht="15" thickTop="1" thickBot="1" x14ac:dyDescent="0.3">
      <c r="B109" s="142">
        <v>45313</v>
      </c>
      <c r="C109" s="139"/>
      <c r="D109" s="139"/>
      <c r="E109" s="139"/>
      <c r="F109" s="139"/>
      <c r="G109" s="139"/>
      <c r="H109" s="139"/>
      <c r="I109" s="139"/>
      <c r="J109" s="149"/>
    </row>
    <row r="110" spans="2:10" ht="15" thickTop="1" thickBot="1" x14ac:dyDescent="0.3">
      <c r="B110" s="142">
        <v>45314</v>
      </c>
      <c r="C110" s="139"/>
      <c r="D110" s="139"/>
      <c r="E110" s="139"/>
      <c r="F110" s="139"/>
      <c r="G110" s="139"/>
      <c r="H110" s="139"/>
      <c r="I110" s="139"/>
      <c r="J110" s="149"/>
    </row>
    <row r="111" spans="2:10" ht="15" thickTop="1" thickBot="1" x14ac:dyDescent="0.3">
      <c r="B111" s="142">
        <v>45315</v>
      </c>
      <c r="C111" s="139"/>
      <c r="D111" s="139"/>
      <c r="E111" s="139"/>
      <c r="F111" s="139"/>
      <c r="G111" s="139"/>
      <c r="H111" s="139"/>
      <c r="I111" s="139"/>
      <c r="J111" s="149"/>
    </row>
    <row r="112" spans="2:10" ht="15" thickTop="1" thickBot="1" x14ac:dyDescent="0.3">
      <c r="B112" s="142">
        <v>45316</v>
      </c>
      <c r="C112" s="139"/>
      <c r="D112" s="139"/>
      <c r="E112" s="139"/>
      <c r="F112" s="139"/>
      <c r="G112" s="139"/>
      <c r="H112" s="139"/>
      <c r="I112" s="139"/>
      <c r="J112" s="149"/>
    </row>
    <row r="113" spans="2:10" ht="15" thickTop="1" thickBot="1" x14ac:dyDescent="0.3">
      <c r="B113" s="142">
        <v>45317</v>
      </c>
      <c r="C113" s="139"/>
      <c r="D113" s="139"/>
      <c r="E113" s="139"/>
      <c r="F113" s="139"/>
      <c r="G113" s="139"/>
      <c r="H113" s="139"/>
      <c r="I113" s="139"/>
      <c r="J113" s="149"/>
    </row>
    <row r="114" spans="2:10" ht="15" thickTop="1" thickBot="1" x14ac:dyDescent="0.3">
      <c r="B114" s="142">
        <v>45318</v>
      </c>
      <c r="C114" s="139"/>
      <c r="D114" s="139"/>
      <c r="E114" s="139"/>
      <c r="F114" s="139"/>
      <c r="G114" s="139"/>
      <c r="H114" s="139"/>
      <c r="I114" s="139"/>
      <c r="J114" s="149"/>
    </row>
    <row r="115" spans="2:10" ht="15" thickTop="1" thickBot="1" x14ac:dyDescent="0.3">
      <c r="B115" s="142">
        <v>45319</v>
      </c>
      <c r="C115" s="139"/>
      <c r="D115" s="139"/>
      <c r="E115" s="139"/>
      <c r="F115" s="139"/>
      <c r="G115" s="139"/>
      <c r="H115" s="139"/>
      <c r="I115" s="139"/>
      <c r="J115" s="149"/>
    </row>
    <row r="116" spans="2:10" ht="15" thickTop="1" thickBot="1" x14ac:dyDescent="0.3">
      <c r="B116" s="142">
        <v>45320</v>
      </c>
      <c r="C116" s="139"/>
      <c r="D116" s="139"/>
      <c r="E116" s="139"/>
      <c r="F116" s="139"/>
      <c r="G116" s="139"/>
      <c r="H116" s="139"/>
      <c r="I116" s="139"/>
      <c r="J116" s="149"/>
    </row>
    <row r="117" spans="2:10" ht="15" thickTop="1" thickBot="1" x14ac:dyDescent="0.3">
      <c r="B117" s="142">
        <v>45321</v>
      </c>
      <c r="C117" s="139"/>
      <c r="D117" s="139"/>
      <c r="E117" s="139"/>
      <c r="F117" s="139"/>
      <c r="G117" s="139"/>
      <c r="H117" s="139"/>
      <c r="I117" s="139"/>
      <c r="J117" s="149"/>
    </row>
    <row r="118" spans="2:10" ht="13.8" thickTop="1" x14ac:dyDescent="0.25"/>
  </sheetData>
  <mergeCells count="3">
    <mergeCell ref="B1:J1"/>
    <mergeCell ref="B4:J5"/>
    <mergeCell ref="A2:J2"/>
  </mergeCells>
  <conditionalFormatting sqref="I1 I3 I6:I1048576">
    <cfRule type="containsText" dxfId="157" priority="5" operator="containsText" text="אנוש">
      <formula>NOT(ISERROR(SEARCH("אנוש",I1)))</formula>
    </cfRule>
    <cfRule type="containsText" dxfId="156" priority="6" operator="containsText" text="קשה">
      <formula>NOT(ISERROR(SEARCH("קשה",I1)))</formula>
    </cfRule>
    <cfRule type="containsText" dxfId="155" priority="7" operator="containsText" text="בינוני">
      <formula>NOT(ISERROR(SEARCH("בינוני",I1)))</formula>
    </cfRule>
    <cfRule type="containsText" dxfId="154" priority="8" operator="containsText" text="קל">
      <formula>NOT(ISERROR(SEARCH("קל",I1)))</formula>
    </cfRule>
  </conditionalFormatting>
  <conditionalFormatting sqref="I9:I10">
    <cfRule type="containsText" dxfId="153" priority="9" operator="containsText" text="קל">
      <formula>NOT(ISERROR(SEARCH("קל",I9)))</formula>
    </cfRule>
    <cfRule type="containsText" dxfId="152" priority="14" operator="containsText" text="קל">
      <formula>NOT(ISERROR(SEARCH("קל",I9)))</formula>
    </cfRule>
  </conditionalFormatting>
  <conditionalFormatting sqref="I11">
    <cfRule type="containsText" dxfId="151" priority="13" operator="containsText" text="בינוני">
      <formula>NOT(ISERROR(SEARCH("בינוני",I11)))</formula>
    </cfRule>
  </conditionalFormatting>
  <conditionalFormatting sqref="I12">
    <cfRule type="containsText" dxfId="150" priority="12" operator="containsText" text="קשה">
      <formula>NOT(ISERROR(SEARCH("קשה",I12)))</formula>
    </cfRule>
  </conditionalFormatting>
  <conditionalFormatting sqref="I13">
    <cfRule type="containsText" dxfId="149" priority="11" operator="containsText" text="אנוש">
      <formula>NOT(ISERROR(SEARCH("אנוש",I13)))</formula>
    </cfRule>
  </conditionalFormatting>
  <conditionalFormatting sqref="J1 J3 J6:J1048576">
    <cfRule type="containsText" dxfId="148" priority="1" operator="containsText" text="לא הושלם">
      <formula>NOT(ISERROR(SEARCH("לא הושלם",J1)))</formula>
    </cfRule>
    <cfRule type="containsText" dxfId="147" priority="3" operator="containsText" text="הושלם">
      <formula>NOT(ISERROR(SEARCH("הושלם",J1)))</formula>
    </cfRule>
    <cfRule type="containsText" dxfId="146" priority="4" operator="containsText" text="לא הושלם">
      <formula>NOT(ISERROR(SEARCH("לא הושלם",J1)))</formula>
    </cfRule>
  </conditionalFormatting>
  <conditionalFormatting sqref="R3 V3">
    <cfRule type="cellIs" dxfId="143" priority="19" stopIfTrue="1" operator="equal">
      <formula>"לא פעיל"</formula>
    </cfRule>
  </conditionalFormatting>
  <dataValidations count="1">
    <dataValidation showDropDown="1" showInputMessage="1" showErrorMessage="1" sqref="D1 D3 B4 D6:D1048576" xr:uid="{67035B9B-ABD2-4FBD-B3AA-C177E5BC4076}"/>
  </dataValidations>
  <hyperlinks>
    <hyperlink ref="A2" location="Dashboard!A1" display="חזרה לעץ מדדים" xr:uid="{3AE5014E-7701-4198-839F-FE26003CB72E}"/>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0" operator="containsText" id="{F21C018B-5899-4383-BBB6-913FED3D3722}">
            <xm:f>NOT(ISERROR(SEARCH(Dashboard!$A$37,I1)))</xm:f>
            <xm:f>Dashboard!$A$37</xm:f>
            <x14:dxf/>
          </x14:cfRule>
          <xm:sqref>I1 I3 I6:I1048576</xm:sqref>
        </x14:conditionalFormatting>
        <x14:conditionalFormatting xmlns:xm="http://schemas.microsoft.com/office/excel/2006/main">
          <x14:cfRule type="containsText" priority="15" operator="containsText" id="{D519FD1C-4C8A-4870-A818-F8A6519F67A0}">
            <xm:f>NOT(ISERROR(SEARCH($J$9,J1)))</xm:f>
            <xm:f>$J$9</xm:f>
            <x14:dxf>
              <fill>
                <patternFill>
                  <bgColor rgb="FF00B050"/>
                </patternFill>
              </fill>
            </x14:dxf>
          </x14:cfRule>
          <x14:cfRule type="containsText" priority="16" operator="containsText" id="{1F95B761-8AEA-4BB0-A64F-0FBA37301595}">
            <xm:f>NOT(ISERROR(SEARCH($J$11,J1)))</xm:f>
            <xm:f>$J$11</xm:f>
            <x14:dxf>
              <fill>
                <patternFill>
                  <bgColor theme="9"/>
                </patternFill>
              </fill>
            </x14:dxf>
          </x14:cfRule>
          <xm:sqref>J1 J3 J6:J1048576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EE810F9-B280-4276-B765-7E31825F7FA4}">
          <x14:formula1>
            <xm:f>Dashboard!$A$7:$A$8</xm:f>
          </x14:formula1>
          <xm:sqref>J6:J1048576 J1 J3</xm:sqref>
        </x14:dataValidation>
        <x14:dataValidation type="list" allowBlank="1" showInputMessage="1" showErrorMessage="1" xr:uid="{7A8F135C-2295-4E47-AEA3-157AFE536A18}">
          <x14:formula1>
            <xm:f>Dashboard!$A$37:$A$40</xm:f>
          </x14:formula1>
          <xm:sqref>I6:I1048576 I1 I3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5CE9D-9B22-44E5-BFE0-5D79B2D45A26}">
  <sheetPr codeName="Sheet24">
    <tabColor theme="8" tint="-0.249977111117893"/>
  </sheetPr>
  <dimension ref="A1:M117"/>
  <sheetViews>
    <sheetView showGridLines="0" rightToLeft="1" workbookViewId="0">
      <selection activeCell="B1" sqref="B1:I1"/>
    </sheetView>
  </sheetViews>
  <sheetFormatPr defaultColWidth="8.69921875" defaultRowHeight="13.2" x14ac:dyDescent="0.25"/>
  <cols>
    <col min="1" max="1" width="6.5" style="14" customWidth="1"/>
    <col min="2" max="2" width="12" style="1" customWidth="1"/>
    <col min="3" max="3" width="12.19921875" style="1" customWidth="1"/>
    <col min="4" max="4" width="11.3984375" style="10" customWidth="1"/>
    <col min="5" max="5" width="13.3984375" style="150" customWidth="1"/>
    <col min="6" max="6" width="11.09765625" style="14" customWidth="1"/>
    <col min="7" max="7" width="12.09765625" style="1" customWidth="1"/>
    <col min="8" max="8" width="13.69921875" style="10" customWidth="1"/>
    <col min="9" max="9" width="15.69921875" style="16" customWidth="1"/>
    <col min="10" max="10" width="8.796875" style="15" customWidth="1"/>
    <col min="11" max="11" width="18.69921875" style="1" customWidth="1"/>
    <col min="12" max="12" width="16.59765625" style="1" customWidth="1"/>
    <col min="13" max="13" width="13.796875" style="1" customWidth="1"/>
    <col min="14" max="14" width="9.8984375" style="1" customWidth="1"/>
    <col min="15" max="15" width="15.5" style="1" customWidth="1"/>
    <col min="16" max="16" width="14.8984375" style="1" customWidth="1"/>
    <col min="17" max="17" width="11.8984375" style="1" customWidth="1"/>
    <col min="18" max="18" width="5.8984375" style="1" customWidth="1"/>
    <col min="19" max="20" width="6.8984375" style="1" customWidth="1"/>
    <col min="21" max="21" width="5.59765625" style="1" customWidth="1"/>
    <col min="22" max="22" width="7.69921875" style="1" customWidth="1"/>
    <col min="23" max="16384" width="8.69921875" style="1"/>
  </cols>
  <sheetData>
    <row r="1" spans="1:13" s="3" customFormat="1" ht="30.75" customHeight="1" x14ac:dyDescent="0.4">
      <c r="A1" s="41"/>
      <c r="B1" s="329" t="s">
        <v>1</v>
      </c>
      <c r="C1" s="329"/>
      <c r="D1" s="329"/>
      <c r="E1" s="329"/>
      <c r="F1" s="329"/>
      <c r="G1" s="329"/>
      <c r="H1" s="329"/>
      <c r="I1" s="329"/>
      <c r="J1" s="1"/>
      <c r="K1" s="1"/>
    </row>
    <row r="2" spans="1:13" ht="16.2" customHeight="1" thickBot="1" x14ac:dyDescent="0.3">
      <c r="A2" s="42"/>
      <c r="D2" s="42"/>
      <c r="E2" s="14"/>
      <c r="F2" s="1"/>
      <c r="G2" s="150"/>
      <c r="I2" s="28"/>
      <c r="J2" s="1"/>
      <c r="K2" s="217"/>
      <c r="L2" s="218"/>
    </row>
    <row r="3" spans="1:13" ht="28.2" customHeight="1" x14ac:dyDescent="0.2">
      <c r="B3" s="347" t="s">
        <v>106</v>
      </c>
      <c r="C3" s="348"/>
      <c r="D3" s="348"/>
      <c r="E3" s="348"/>
      <c r="F3" s="348"/>
      <c r="G3" s="348"/>
      <c r="H3" s="348"/>
      <c r="I3" s="349"/>
      <c r="J3" s="28"/>
    </row>
    <row r="4" spans="1:13" ht="13.8" customHeight="1" thickBot="1" x14ac:dyDescent="0.25">
      <c r="B4" s="350"/>
      <c r="C4" s="351"/>
      <c r="D4" s="351"/>
      <c r="E4" s="351"/>
      <c r="F4" s="351"/>
      <c r="G4" s="351"/>
      <c r="H4" s="351"/>
      <c r="I4" s="352"/>
      <c r="J4" s="28"/>
    </row>
    <row r="5" spans="1:13" ht="12" x14ac:dyDescent="0.25">
      <c r="B5" s="140"/>
      <c r="C5" s="145"/>
      <c r="D5" s="145"/>
      <c r="E5" s="145"/>
      <c r="F5" s="145"/>
      <c r="G5" s="145"/>
      <c r="H5" s="145"/>
      <c r="I5" s="146"/>
      <c r="J5" s="2"/>
    </row>
    <row r="6" spans="1:13" ht="13.8" thickBot="1" x14ac:dyDescent="0.3">
      <c r="B6" s="140"/>
      <c r="C6" s="143"/>
      <c r="D6" s="143"/>
      <c r="E6" s="143"/>
      <c r="F6" s="143"/>
      <c r="G6" s="143"/>
      <c r="H6" s="143"/>
      <c r="I6" s="144"/>
    </row>
    <row r="7" spans="1:13" ht="36.6" customHeight="1" thickTop="1" thickBot="1" x14ac:dyDescent="0.25">
      <c r="B7" s="138" t="s">
        <v>140</v>
      </c>
      <c r="C7" s="127" t="s">
        <v>274</v>
      </c>
      <c r="D7" s="127" t="s">
        <v>196</v>
      </c>
      <c r="E7" s="127" t="s">
        <v>197</v>
      </c>
      <c r="F7" s="127" t="s">
        <v>212</v>
      </c>
      <c r="G7" s="127" t="s">
        <v>213</v>
      </c>
      <c r="H7" s="127" t="s">
        <v>198</v>
      </c>
      <c r="I7" s="129" t="s">
        <v>141</v>
      </c>
      <c r="J7" s="1"/>
      <c r="K7" s="161" t="s">
        <v>206</v>
      </c>
      <c r="L7" s="159" t="s">
        <v>207</v>
      </c>
      <c r="M7" s="222" t="s">
        <v>247</v>
      </c>
    </row>
    <row r="8" spans="1:13" ht="15" thickTop="1" thickBot="1" x14ac:dyDescent="0.25">
      <c r="B8" s="142">
        <v>45214</v>
      </c>
      <c r="C8" s="139"/>
      <c r="D8" s="139"/>
      <c r="E8" s="139"/>
      <c r="F8" s="139"/>
      <c r="G8" s="139"/>
      <c r="H8" s="139"/>
      <c r="I8" s="148" t="s">
        <v>204</v>
      </c>
      <c r="J8" s="1"/>
      <c r="K8" s="162">
        <f>COUNTIF(I8:I116,"לא הושלם")</f>
        <v>2</v>
      </c>
      <c r="L8" s="160">
        <f>COUNTIF(I8:I116,"הושלם")</f>
        <v>10</v>
      </c>
      <c r="M8" s="221">
        <f>K8+L8</f>
        <v>12</v>
      </c>
    </row>
    <row r="9" spans="1:13" ht="15" thickTop="1" thickBot="1" x14ac:dyDescent="0.3">
      <c r="B9" s="142">
        <v>45215</v>
      </c>
      <c r="C9" s="139"/>
      <c r="D9" s="139"/>
      <c r="E9" s="139"/>
      <c r="F9" s="139"/>
      <c r="G9" s="139"/>
      <c r="H9" s="139"/>
      <c r="I9" s="148" t="s">
        <v>205</v>
      </c>
      <c r="J9" s="1"/>
      <c r="K9" s="15"/>
    </row>
    <row r="10" spans="1:13" ht="15" thickTop="1" thickBot="1" x14ac:dyDescent="0.25">
      <c r="B10" s="142">
        <v>45215</v>
      </c>
      <c r="C10" s="139"/>
      <c r="D10" s="139"/>
      <c r="E10" s="139"/>
      <c r="F10" s="139"/>
      <c r="G10" s="139"/>
      <c r="H10" s="139"/>
      <c r="I10" s="148" t="s">
        <v>205</v>
      </c>
      <c r="J10" s="1"/>
      <c r="K10" s="168" t="s">
        <v>146</v>
      </c>
      <c r="L10" s="180">
        <f>L8/SUM(K8:L8)</f>
        <v>0.83333333333333337</v>
      </c>
    </row>
    <row r="11" spans="1:13" ht="15" thickTop="1" thickBot="1" x14ac:dyDescent="0.25">
      <c r="B11" s="142">
        <v>45216</v>
      </c>
      <c r="C11" s="139"/>
      <c r="D11" s="139"/>
      <c r="E11" s="139"/>
      <c r="F11" s="139"/>
      <c r="G11" s="139"/>
      <c r="H11" s="139"/>
      <c r="I11" s="148" t="s">
        <v>205</v>
      </c>
      <c r="J11" s="1"/>
    </row>
    <row r="12" spans="1:13" ht="15" thickTop="1" thickBot="1" x14ac:dyDescent="0.25">
      <c r="B12" s="142">
        <v>45217</v>
      </c>
      <c r="C12" s="139"/>
      <c r="D12" s="139"/>
      <c r="E12" s="139"/>
      <c r="F12" s="139"/>
      <c r="G12" s="139"/>
      <c r="H12" s="139"/>
      <c r="I12" s="148" t="s">
        <v>205</v>
      </c>
      <c r="J12" s="1"/>
    </row>
    <row r="13" spans="1:13" ht="15" thickTop="1" thickBot="1" x14ac:dyDescent="0.25">
      <c r="B13" s="142">
        <v>45218</v>
      </c>
      <c r="C13" s="139"/>
      <c r="D13" s="139"/>
      <c r="E13" s="139"/>
      <c r="F13" s="139"/>
      <c r="G13" s="139"/>
      <c r="H13" s="139"/>
      <c r="I13" s="148" t="s">
        <v>205</v>
      </c>
      <c r="J13" s="1"/>
    </row>
    <row r="14" spans="1:13" ht="15" thickTop="1" thickBot="1" x14ac:dyDescent="0.25">
      <c r="B14" s="142">
        <v>45219</v>
      </c>
      <c r="C14" s="139"/>
      <c r="D14" s="139"/>
      <c r="E14" s="139"/>
      <c r="F14" s="139"/>
      <c r="G14" s="139"/>
      <c r="H14" s="139"/>
      <c r="I14" s="148" t="s">
        <v>204</v>
      </c>
      <c r="J14" s="1"/>
    </row>
    <row r="15" spans="1:13" ht="15" thickTop="1" thickBot="1" x14ac:dyDescent="0.25">
      <c r="B15" s="142">
        <v>45220</v>
      </c>
      <c r="C15" s="139"/>
      <c r="D15" s="139"/>
      <c r="E15" s="139"/>
      <c r="F15" s="139"/>
      <c r="G15" s="139"/>
      <c r="H15" s="139"/>
      <c r="I15" s="149" t="s">
        <v>205</v>
      </c>
      <c r="J15" s="1"/>
    </row>
    <row r="16" spans="1:13" ht="15" thickTop="1" thickBot="1" x14ac:dyDescent="0.3">
      <c r="B16" s="142">
        <v>45221</v>
      </c>
      <c r="C16" s="139"/>
      <c r="D16" s="139"/>
      <c r="E16" s="139"/>
      <c r="F16" s="139"/>
      <c r="G16" s="139"/>
      <c r="H16" s="139"/>
      <c r="I16" s="149" t="s">
        <v>205</v>
      </c>
      <c r="J16" s="2"/>
    </row>
    <row r="17" spans="2:10" ht="15" thickTop="1" thickBot="1" x14ac:dyDescent="0.3">
      <c r="B17" s="142">
        <v>45222</v>
      </c>
      <c r="C17" s="139"/>
      <c r="D17" s="139"/>
      <c r="E17" s="139"/>
      <c r="F17" s="139"/>
      <c r="G17" s="139"/>
      <c r="H17" s="139"/>
      <c r="I17" s="149" t="s">
        <v>205</v>
      </c>
      <c r="J17" s="2"/>
    </row>
    <row r="18" spans="2:10" ht="15" thickTop="1" thickBot="1" x14ac:dyDescent="0.3">
      <c r="B18" s="142">
        <v>45223</v>
      </c>
      <c r="C18" s="139"/>
      <c r="D18" s="139"/>
      <c r="E18" s="139"/>
      <c r="F18" s="139"/>
      <c r="G18" s="139"/>
      <c r="H18" s="139"/>
      <c r="I18" s="149" t="s">
        <v>205</v>
      </c>
      <c r="J18" s="2"/>
    </row>
    <row r="19" spans="2:10" ht="15" thickTop="1" thickBot="1" x14ac:dyDescent="0.3">
      <c r="B19" s="142">
        <v>45224</v>
      </c>
      <c r="C19" s="139"/>
      <c r="D19" s="139"/>
      <c r="E19" s="139"/>
      <c r="F19" s="139"/>
      <c r="G19" s="139"/>
      <c r="H19" s="139"/>
      <c r="I19" s="149" t="s">
        <v>205</v>
      </c>
      <c r="J19" s="2"/>
    </row>
    <row r="20" spans="2:10" ht="15" thickTop="1" thickBot="1" x14ac:dyDescent="0.3">
      <c r="B20" s="142">
        <v>45225</v>
      </c>
      <c r="C20" s="139"/>
      <c r="D20" s="139"/>
      <c r="E20" s="139"/>
      <c r="F20" s="139"/>
      <c r="G20" s="139"/>
      <c r="H20" s="139"/>
      <c r="I20" s="149"/>
      <c r="J20" s="2"/>
    </row>
    <row r="21" spans="2:10" ht="15" thickTop="1" thickBot="1" x14ac:dyDescent="0.3">
      <c r="B21" s="142">
        <v>45226</v>
      </c>
      <c r="C21" s="139"/>
      <c r="D21" s="139"/>
      <c r="E21" s="139"/>
      <c r="F21" s="139"/>
      <c r="G21" s="139"/>
      <c r="H21" s="139"/>
      <c r="I21" s="149"/>
      <c r="J21" s="2"/>
    </row>
    <row r="22" spans="2:10" ht="15" thickTop="1" thickBot="1" x14ac:dyDescent="0.3">
      <c r="B22" s="142">
        <v>45227</v>
      </c>
      <c r="C22" s="139"/>
      <c r="D22" s="139"/>
      <c r="E22" s="139"/>
      <c r="F22" s="139"/>
      <c r="G22" s="139"/>
      <c r="H22" s="139"/>
      <c r="I22" s="149"/>
      <c r="J22" s="2"/>
    </row>
    <row r="23" spans="2:10" ht="15" thickTop="1" thickBot="1" x14ac:dyDescent="0.3">
      <c r="B23" s="142">
        <v>45228</v>
      </c>
      <c r="C23" s="139"/>
      <c r="D23" s="139"/>
      <c r="E23" s="139"/>
      <c r="F23" s="139"/>
      <c r="G23" s="139"/>
      <c r="H23" s="139"/>
      <c r="I23" s="149"/>
      <c r="J23" s="2"/>
    </row>
    <row r="24" spans="2:10" ht="15" thickTop="1" thickBot="1" x14ac:dyDescent="0.3">
      <c r="B24" s="142">
        <v>45229</v>
      </c>
      <c r="C24" s="139"/>
      <c r="D24" s="139"/>
      <c r="E24" s="139"/>
      <c r="F24" s="139"/>
      <c r="G24" s="139"/>
      <c r="H24" s="139"/>
      <c r="I24" s="149"/>
      <c r="J24" s="2"/>
    </row>
    <row r="25" spans="2:10" ht="15" thickTop="1" thickBot="1" x14ac:dyDescent="0.3">
      <c r="B25" s="142">
        <v>45230</v>
      </c>
      <c r="C25" s="139"/>
      <c r="D25" s="139"/>
      <c r="E25" s="139"/>
      <c r="F25" s="139"/>
      <c r="G25" s="139"/>
      <c r="H25" s="139"/>
      <c r="I25" s="149"/>
      <c r="J25" s="2"/>
    </row>
    <row r="26" spans="2:10" ht="15" thickTop="1" thickBot="1" x14ac:dyDescent="0.3">
      <c r="B26" s="142">
        <v>45231</v>
      </c>
      <c r="C26" s="139"/>
      <c r="D26" s="139"/>
      <c r="E26" s="139"/>
      <c r="F26" s="139"/>
      <c r="G26" s="139"/>
      <c r="H26" s="139"/>
      <c r="I26" s="149"/>
      <c r="J26" s="2"/>
    </row>
    <row r="27" spans="2:10" ht="15" thickTop="1" thickBot="1" x14ac:dyDescent="0.3">
      <c r="B27" s="142">
        <v>45232</v>
      </c>
      <c r="C27" s="139"/>
      <c r="D27" s="139"/>
      <c r="E27" s="139"/>
      <c r="F27" s="139"/>
      <c r="G27" s="139"/>
      <c r="H27" s="139"/>
      <c r="I27" s="149"/>
      <c r="J27" s="2"/>
    </row>
    <row r="28" spans="2:10" ht="15" thickTop="1" thickBot="1" x14ac:dyDescent="0.3">
      <c r="B28" s="142">
        <v>45233</v>
      </c>
      <c r="C28" s="139"/>
      <c r="D28" s="139"/>
      <c r="E28" s="139"/>
      <c r="F28" s="139"/>
      <c r="G28" s="139"/>
      <c r="H28" s="139"/>
      <c r="I28" s="149"/>
      <c r="J28" s="2"/>
    </row>
    <row r="29" spans="2:10" ht="15" thickTop="1" thickBot="1" x14ac:dyDescent="0.3">
      <c r="B29" s="142">
        <v>45234</v>
      </c>
      <c r="C29" s="139"/>
      <c r="D29" s="139"/>
      <c r="E29" s="139"/>
      <c r="F29" s="139"/>
      <c r="G29" s="139"/>
      <c r="H29" s="139"/>
      <c r="I29" s="149"/>
      <c r="J29" s="2"/>
    </row>
    <row r="30" spans="2:10" ht="15" thickTop="1" thickBot="1" x14ac:dyDescent="0.3">
      <c r="B30" s="142">
        <v>45235</v>
      </c>
      <c r="C30" s="139"/>
      <c r="D30" s="139"/>
      <c r="E30" s="139"/>
      <c r="F30" s="139"/>
      <c r="G30" s="139"/>
      <c r="H30" s="139"/>
      <c r="I30" s="149"/>
      <c r="J30" s="2"/>
    </row>
    <row r="31" spans="2:10" ht="15" thickTop="1" thickBot="1" x14ac:dyDescent="0.3">
      <c r="B31" s="142">
        <v>45236</v>
      </c>
      <c r="C31" s="139"/>
      <c r="D31" s="139"/>
      <c r="E31" s="139"/>
      <c r="F31" s="139"/>
      <c r="G31" s="139"/>
      <c r="H31" s="139"/>
      <c r="I31" s="149"/>
      <c r="J31" s="2"/>
    </row>
    <row r="32" spans="2:10" ht="15" thickTop="1" thickBot="1" x14ac:dyDescent="0.3">
      <c r="B32" s="142">
        <v>45237</v>
      </c>
      <c r="C32" s="139"/>
      <c r="D32" s="139"/>
      <c r="E32" s="139"/>
      <c r="F32" s="139"/>
      <c r="G32" s="139"/>
      <c r="H32" s="139"/>
      <c r="I32" s="149"/>
      <c r="J32" s="2"/>
    </row>
    <row r="33" spans="2:10" ht="15" thickTop="1" thickBot="1" x14ac:dyDescent="0.3">
      <c r="B33" s="142">
        <v>45238</v>
      </c>
      <c r="C33" s="139"/>
      <c r="D33" s="139"/>
      <c r="E33" s="139"/>
      <c r="F33" s="139"/>
      <c r="G33" s="139"/>
      <c r="H33" s="139"/>
      <c r="I33" s="149"/>
      <c r="J33" s="2"/>
    </row>
    <row r="34" spans="2:10" ht="15" thickTop="1" thickBot="1" x14ac:dyDescent="0.3">
      <c r="B34" s="142">
        <v>45239</v>
      </c>
      <c r="C34" s="139"/>
      <c r="D34" s="139"/>
      <c r="E34" s="139"/>
      <c r="F34" s="139"/>
      <c r="G34" s="139"/>
      <c r="H34" s="139"/>
      <c r="I34" s="149"/>
      <c r="J34" s="2"/>
    </row>
    <row r="35" spans="2:10" ht="15" thickTop="1" thickBot="1" x14ac:dyDescent="0.3">
      <c r="B35" s="142">
        <v>45240</v>
      </c>
      <c r="C35" s="139"/>
      <c r="D35" s="139"/>
      <c r="E35" s="139"/>
      <c r="F35" s="139"/>
      <c r="G35" s="139"/>
      <c r="H35" s="139"/>
      <c r="I35" s="149"/>
      <c r="J35" s="2"/>
    </row>
    <row r="36" spans="2:10" ht="15" thickTop="1" thickBot="1" x14ac:dyDescent="0.3">
      <c r="B36" s="142">
        <v>45241</v>
      </c>
      <c r="C36" s="139"/>
      <c r="D36" s="139"/>
      <c r="E36" s="139"/>
      <c r="F36" s="139"/>
      <c r="G36" s="139"/>
      <c r="H36" s="139"/>
      <c r="I36" s="149"/>
      <c r="J36" s="2"/>
    </row>
    <row r="37" spans="2:10" ht="15" thickTop="1" thickBot="1" x14ac:dyDescent="0.3">
      <c r="B37" s="142">
        <v>45242</v>
      </c>
      <c r="C37" s="139"/>
      <c r="D37" s="139"/>
      <c r="E37" s="139"/>
      <c r="F37" s="139"/>
      <c r="G37" s="139"/>
      <c r="H37" s="139"/>
      <c r="I37" s="149"/>
      <c r="J37" s="2"/>
    </row>
    <row r="38" spans="2:10" ht="15" thickTop="1" thickBot="1" x14ac:dyDescent="0.3">
      <c r="B38" s="142">
        <v>45243</v>
      </c>
      <c r="C38" s="139"/>
      <c r="D38" s="139"/>
      <c r="E38" s="139"/>
      <c r="F38" s="139"/>
      <c r="G38" s="139"/>
      <c r="H38" s="139"/>
      <c r="I38" s="149"/>
      <c r="J38" s="2"/>
    </row>
    <row r="39" spans="2:10" ht="15" thickTop="1" thickBot="1" x14ac:dyDescent="0.3">
      <c r="B39" s="142">
        <v>45244</v>
      </c>
      <c r="C39" s="139"/>
      <c r="D39" s="139"/>
      <c r="E39" s="139"/>
      <c r="F39" s="139"/>
      <c r="G39" s="139"/>
      <c r="H39" s="139"/>
      <c r="I39" s="149"/>
      <c r="J39" s="2"/>
    </row>
    <row r="40" spans="2:10" ht="15" thickTop="1" thickBot="1" x14ac:dyDescent="0.3">
      <c r="B40" s="142">
        <v>45245</v>
      </c>
      <c r="C40" s="139"/>
      <c r="D40" s="139"/>
      <c r="E40" s="139"/>
      <c r="F40" s="139"/>
      <c r="G40" s="139"/>
      <c r="H40" s="139"/>
      <c r="I40" s="149"/>
      <c r="J40" s="2"/>
    </row>
    <row r="41" spans="2:10" ht="15" thickTop="1" thickBot="1" x14ac:dyDescent="0.3">
      <c r="B41" s="142">
        <v>45246</v>
      </c>
      <c r="C41" s="139"/>
      <c r="D41" s="139"/>
      <c r="E41" s="139"/>
      <c r="F41" s="139"/>
      <c r="G41" s="139"/>
      <c r="H41" s="139"/>
      <c r="I41" s="149"/>
      <c r="J41" s="2"/>
    </row>
    <row r="42" spans="2:10" ht="15" thickTop="1" thickBot="1" x14ac:dyDescent="0.3">
      <c r="B42" s="142">
        <v>45247</v>
      </c>
      <c r="C42" s="139"/>
      <c r="D42" s="139"/>
      <c r="E42" s="139"/>
      <c r="F42" s="139"/>
      <c r="G42" s="139"/>
      <c r="H42" s="139"/>
      <c r="I42" s="149"/>
      <c r="J42" s="2"/>
    </row>
    <row r="43" spans="2:10" ht="15" thickTop="1" thickBot="1" x14ac:dyDescent="0.3">
      <c r="B43" s="142">
        <v>45248</v>
      </c>
      <c r="C43" s="139"/>
      <c r="D43" s="139"/>
      <c r="E43" s="139"/>
      <c r="F43" s="139"/>
      <c r="G43" s="139"/>
      <c r="H43" s="139"/>
      <c r="I43" s="149"/>
      <c r="J43" s="2"/>
    </row>
    <row r="44" spans="2:10" ht="15" thickTop="1" thickBot="1" x14ac:dyDescent="0.3">
      <c r="B44" s="142">
        <v>45249</v>
      </c>
      <c r="C44" s="139"/>
      <c r="D44" s="139"/>
      <c r="E44" s="139"/>
      <c r="F44" s="139"/>
      <c r="G44" s="139"/>
      <c r="H44" s="139"/>
      <c r="I44" s="149"/>
      <c r="J44" s="2"/>
    </row>
    <row r="45" spans="2:10" ht="15" thickTop="1" thickBot="1" x14ac:dyDescent="0.3">
      <c r="B45" s="142">
        <v>45250</v>
      </c>
      <c r="C45" s="139"/>
      <c r="D45" s="139"/>
      <c r="E45" s="139"/>
      <c r="F45" s="139"/>
      <c r="G45" s="139"/>
      <c r="H45" s="139"/>
      <c r="I45" s="149"/>
      <c r="J45" s="2"/>
    </row>
    <row r="46" spans="2:10" ht="15" thickTop="1" thickBot="1" x14ac:dyDescent="0.3">
      <c r="B46" s="142">
        <v>45251</v>
      </c>
      <c r="C46" s="139"/>
      <c r="D46" s="139"/>
      <c r="E46" s="139"/>
      <c r="F46" s="139"/>
      <c r="G46" s="139"/>
      <c r="H46" s="139"/>
      <c r="I46" s="149"/>
      <c r="J46" s="2"/>
    </row>
    <row r="47" spans="2:10" ht="15" thickTop="1" thickBot="1" x14ac:dyDescent="0.3">
      <c r="B47" s="142">
        <v>45252</v>
      </c>
      <c r="C47" s="139"/>
      <c r="D47" s="139"/>
      <c r="E47" s="139"/>
      <c r="F47" s="139"/>
      <c r="G47" s="139"/>
      <c r="H47" s="139"/>
      <c r="I47" s="149"/>
      <c r="J47" s="2"/>
    </row>
    <row r="48" spans="2:10" ht="15" thickTop="1" thickBot="1" x14ac:dyDescent="0.3">
      <c r="B48" s="142">
        <v>45253</v>
      </c>
      <c r="C48" s="139"/>
      <c r="D48" s="139"/>
      <c r="E48" s="139"/>
      <c r="F48" s="139"/>
      <c r="G48" s="139"/>
      <c r="H48" s="139"/>
      <c r="I48" s="149"/>
      <c r="J48" s="2"/>
    </row>
    <row r="49" spans="2:10" ht="15" thickTop="1" thickBot="1" x14ac:dyDescent="0.3">
      <c r="B49" s="142">
        <v>45254</v>
      </c>
      <c r="C49" s="139"/>
      <c r="D49" s="139"/>
      <c r="E49" s="139"/>
      <c r="F49" s="139"/>
      <c r="G49" s="139"/>
      <c r="H49" s="139"/>
      <c r="I49" s="149"/>
      <c r="J49" s="2"/>
    </row>
    <row r="50" spans="2:10" ht="15" thickTop="1" thickBot="1" x14ac:dyDescent="0.3">
      <c r="B50" s="142">
        <v>45255</v>
      </c>
      <c r="C50" s="139"/>
      <c r="D50" s="139"/>
      <c r="E50" s="139"/>
      <c r="F50" s="139"/>
      <c r="G50" s="139"/>
      <c r="H50" s="139"/>
      <c r="I50" s="149"/>
      <c r="J50" s="2"/>
    </row>
    <row r="51" spans="2:10" ht="15" thickTop="1" thickBot="1" x14ac:dyDescent="0.3">
      <c r="B51" s="142">
        <v>45256</v>
      </c>
      <c r="C51" s="139"/>
      <c r="D51" s="139"/>
      <c r="E51" s="139"/>
      <c r="F51" s="139"/>
      <c r="G51" s="139"/>
      <c r="H51" s="139"/>
      <c r="I51" s="149"/>
      <c r="J51" s="2"/>
    </row>
    <row r="52" spans="2:10" ht="15" thickTop="1" thickBot="1" x14ac:dyDescent="0.3">
      <c r="B52" s="142">
        <v>45257</v>
      </c>
      <c r="C52" s="139"/>
      <c r="D52" s="139"/>
      <c r="E52" s="139"/>
      <c r="F52" s="139"/>
      <c r="G52" s="139"/>
      <c r="H52" s="139"/>
      <c r="I52" s="149"/>
      <c r="J52" s="2"/>
    </row>
    <row r="53" spans="2:10" ht="15" thickTop="1" thickBot="1" x14ac:dyDescent="0.3">
      <c r="B53" s="142">
        <v>45258</v>
      </c>
      <c r="C53" s="139"/>
      <c r="D53" s="139"/>
      <c r="E53" s="139"/>
      <c r="F53" s="139"/>
      <c r="G53" s="139"/>
      <c r="H53" s="139"/>
      <c r="I53" s="149"/>
      <c r="J53" s="2"/>
    </row>
    <row r="54" spans="2:10" ht="15" thickTop="1" thickBot="1" x14ac:dyDescent="0.3">
      <c r="B54" s="142">
        <v>45259</v>
      </c>
      <c r="C54" s="139"/>
      <c r="D54" s="139"/>
      <c r="E54" s="139"/>
      <c r="F54" s="139"/>
      <c r="G54" s="139"/>
      <c r="H54" s="139"/>
      <c r="I54" s="149"/>
      <c r="J54" s="2"/>
    </row>
    <row r="55" spans="2:10" ht="15" thickTop="1" thickBot="1" x14ac:dyDescent="0.3">
      <c r="B55" s="142">
        <v>45260</v>
      </c>
      <c r="C55" s="139"/>
      <c r="D55" s="139"/>
      <c r="E55" s="139"/>
      <c r="F55" s="139"/>
      <c r="G55" s="139"/>
      <c r="H55" s="139"/>
      <c r="I55" s="149"/>
      <c r="J55" s="2"/>
    </row>
    <row r="56" spans="2:10" ht="15" thickTop="1" thickBot="1" x14ac:dyDescent="0.3">
      <c r="B56" s="142">
        <v>45261</v>
      </c>
      <c r="C56" s="139"/>
      <c r="D56" s="139"/>
      <c r="E56" s="139"/>
      <c r="F56" s="139"/>
      <c r="G56" s="139"/>
      <c r="H56" s="139"/>
      <c r="I56" s="149"/>
      <c r="J56" s="2"/>
    </row>
    <row r="57" spans="2:10" ht="15" thickTop="1" thickBot="1" x14ac:dyDescent="0.3">
      <c r="B57" s="142">
        <v>45262</v>
      </c>
      <c r="C57" s="139"/>
      <c r="D57" s="139"/>
      <c r="E57" s="139"/>
      <c r="F57" s="139"/>
      <c r="G57" s="139"/>
      <c r="H57" s="139"/>
      <c r="I57" s="149"/>
      <c r="J57" s="2"/>
    </row>
    <row r="58" spans="2:10" ht="15" thickTop="1" thickBot="1" x14ac:dyDescent="0.3">
      <c r="B58" s="142">
        <v>45263</v>
      </c>
      <c r="C58" s="139"/>
      <c r="D58" s="139"/>
      <c r="E58" s="139"/>
      <c r="F58" s="139"/>
      <c r="G58" s="139"/>
      <c r="H58" s="139"/>
      <c r="I58" s="149"/>
      <c r="J58" s="2"/>
    </row>
    <row r="59" spans="2:10" ht="15" thickTop="1" thickBot="1" x14ac:dyDescent="0.3">
      <c r="B59" s="142">
        <v>45264</v>
      </c>
      <c r="C59" s="139"/>
      <c r="D59" s="139"/>
      <c r="E59" s="139"/>
      <c r="F59" s="139"/>
      <c r="G59" s="139"/>
      <c r="H59" s="139"/>
      <c r="I59" s="149"/>
      <c r="J59" s="2"/>
    </row>
    <row r="60" spans="2:10" ht="15" thickTop="1" thickBot="1" x14ac:dyDescent="0.3">
      <c r="B60" s="142">
        <v>45265</v>
      </c>
      <c r="C60" s="139"/>
      <c r="D60" s="139"/>
      <c r="E60" s="139"/>
      <c r="F60" s="139"/>
      <c r="G60" s="139"/>
      <c r="H60" s="139"/>
      <c r="I60" s="149"/>
      <c r="J60" s="2"/>
    </row>
    <row r="61" spans="2:10" ht="15" thickTop="1" thickBot="1" x14ac:dyDescent="0.3">
      <c r="B61" s="142">
        <v>45266</v>
      </c>
      <c r="C61" s="139"/>
      <c r="D61" s="139"/>
      <c r="E61" s="139"/>
      <c r="F61" s="139"/>
      <c r="G61" s="139"/>
      <c r="H61" s="139"/>
      <c r="I61" s="149"/>
      <c r="J61" s="2"/>
    </row>
    <row r="62" spans="2:10" ht="15" thickTop="1" thickBot="1" x14ac:dyDescent="0.3">
      <c r="B62" s="142">
        <v>45267</v>
      </c>
      <c r="C62" s="139"/>
      <c r="D62" s="139"/>
      <c r="E62" s="139"/>
      <c r="F62" s="139"/>
      <c r="G62" s="139"/>
      <c r="H62" s="139"/>
      <c r="I62" s="149"/>
      <c r="J62" s="2"/>
    </row>
    <row r="63" spans="2:10" ht="15" thickTop="1" thickBot="1" x14ac:dyDescent="0.3">
      <c r="B63" s="142">
        <v>45268</v>
      </c>
      <c r="C63" s="139"/>
      <c r="D63" s="139"/>
      <c r="E63" s="139"/>
      <c r="F63" s="139"/>
      <c r="G63" s="139"/>
      <c r="H63" s="139"/>
      <c r="I63" s="149"/>
      <c r="J63" s="2"/>
    </row>
    <row r="64" spans="2:10" ht="15" thickTop="1" thickBot="1" x14ac:dyDescent="0.3">
      <c r="B64" s="142">
        <v>45269</v>
      </c>
      <c r="C64" s="139"/>
      <c r="D64" s="139"/>
      <c r="E64" s="139"/>
      <c r="F64" s="139"/>
      <c r="G64" s="139"/>
      <c r="H64" s="139"/>
      <c r="I64" s="149"/>
      <c r="J64" s="2"/>
    </row>
    <row r="65" spans="2:10" ht="15" thickTop="1" thickBot="1" x14ac:dyDescent="0.3">
      <c r="B65" s="142">
        <v>45270</v>
      </c>
      <c r="C65" s="139"/>
      <c r="D65" s="139"/>
      <c r="E65" s="139"/>
      <c r="F65" s="139"/>
      <c r="G65" s="139"/>
      <c r="H65" s="139"/>
      <c r="I65" s="149"/>
      <c r="J65" s="2"/>
    </row>
    <row r="66" spans="2:10" ht="15" thickTop="1" thickBot="1" x14ac:dyDescent="0.3">
      <c r="B66" s="142">
        <v>45271</v>
      </c>
      <c r="C66" s="139"/>
      <c r="D66" s="139"/>
      <c r="E66" s="139"/>
      <c r="F66" s="139"/>
      <c r="G66" s="139"/>
      <c r="H66" s="139"/>
      <c r="I66" s="149"/>
      <c r="J66" s="2"/>
    </row>
    <row r="67" spans="2:10" ht="15" thickTop="1" thickBot="1" x14ac:dyDescent="0.3">
      <c r="B67" s="142">
        <v>45272</v>
      </c>
      <c r="C67" s="139"/>
      <c r="D67" s="139"/>
      <c r="E67" s="139"/>
      <c r="F67" s="139"/>
      <c r="G67" s="139"/>
      <c r="H67" s="139"/>
      <c r="I67" s="149"/>
      <c r="J67" s="2"/>
    </row>
    <row r="68" spans="2:10" ht="15" thickTop="1" thickBot="1" x14ac:dyDescent="0.3">
      <c r="B68" s="142">
        <v>45273</v>
      </c>
      <c r="C68" s="139"/>
      <c r="D68" s="139"/>
      <c r="E68" s="139"/>
      <c r="F68" s="139"/>
      <c r="G68" s="139"/>
      <c r="H68" s="139"/>
      <c r="I68" s="149"/>
      <c r="J68" s="2"/>
    </row>
    <row r="69" spans="2:10" ht="15" thickTop="1" thickBot="1" x14ac:dyDescent="0.3">
      <c r="B69" s="142">
        <v>45274</v>
      </c>
      <c r="C69" s="139"/>
      <c r="D69" s="139"/>
      <c r="E69" s="139"/>
      <c r="F69" s="139"/>
      <c r="G69" s="139"/>
      <c r="H69" s="139"/>
      <c r="I69" s="149"/>
      <c r="J69" s="2"/>
    </row>
    <row r="70" spans="2:10" ht="15" thickTop="1" thickBot="1" x14ac:dyDescent="0.3">
      <c r="B70" s="142">
        <v>45275</v>
      </c>
      <c r="C70" s="139"/>
      <c r="D70" s="139"/>
      <c r="E70" s="139"/>
      <c r="F70" s="139"/>
      <c r="G70" s="139"/>
      <c r="H70" s="139"/>
      <c r="I70" s="149"/>
      <c r="J70" s="2"/>
    </row>
    <row r="71" spans="2:10" ht="15" thickTop="1" thickBot="1" x14ac:dyDescent="0.3">
      <c r="B71" s="142">
        <v>45276</v>
      </c>
      <c r="C71" s="139"/>
      <c r="D71" s="139"/>
      <c r="E71" s="139"/>
      <c r="F71" s="139"/>
      <c r="G71" s="139"/>
      <c r="H71" s="139"/>
      <c r="I71" s="149"/>
      <c r="J71" s="2"/>
    </row>
    <row r="72" spans="2:10" ht="15" thickTop="1" thickBot="1" x14ac:dyDescent="0.3">
      <c r="B72" s="142">
        <v>45277</v>
      </c>
      <c r="C72" s="139"/>
      <c r="D72" s="139"/>
      <c r="E72" s="139"/>
      <c r="F72" s="139"/>
      <c r="G72" s="139"/>
      <c r="H72" s="139"/>
      <c r="I72" s="149"/>
      <c r="J72" s="2"/>
    </row>
    <row r="73" spans="2:10" ht="15" thickTop="1" thickBot="1" x14ac:dyDescent="0.3">
      <c r="B73" s="142">
        <v>45278</v>
      </c>
      <c r="C73" s="139"/>
      <c r="D73" s="139"/>
      <c r="E73" s="139"/>
      <c r="F73" s="139"/>
      <c r="G73" s="139"/>
      <c r="H73" s="139"/>
      <c r="I73" s="149"/>
      <c r="J73" s="2"/>
    </row>
    <row r="74" spans="2:10" ht="15" thickTop="1" thickBot="1" x14ac:dyDescent="0.3">
      <c r="B74" s="142">
        <v>45279</v>
      </c>
      <c r="C74" s="139"/>
      <c r="D74" s="139"/>
      <c r="E74" s="139"/>
      <c r="F74" s="139"/>
      <c r="G74" s="139"/>
      <c r="H74" s="139"/>
      <c r="I74" s="149"/>
      <c r="J74" s="2"/>
    </row>
    <row r="75" spans="2:10" ht="15" thickTop="1" thickBot="1" x14ac:dyDescent="0.3">
      <c r="B75" s="142">
        <v>45280</v>
      </c>
      <c r="C75" s="139"/>
      <c r="D75" s="139"/>
      <c r="E75" s="139"/>
      <c r="F75" s="139"/>
      <c r="G75" s="139"/>
      <c r="H75" s="139"/>
      <c r="I75" s="149"/>
      <c r="J75" s="2"/>
    </row>
    <row r="76" spans="2:10" ht="15" thickTop="1" thickBot="1" x14ac:dyDescent="0.3">
      <c r="B76" s="142">
        <v>45281</v>
      </c>
      <c r="C76" s="139"/>
      <c r="D76" s="139"/>
      <c r="E76" s="139"/>
      <c r="F76" s="139"/>
      <c r="G76" s="139"/>
      <c r="H76" s="139"/>
      <c r="I76" s="149"/>
      <c r="J76" s="2"/>
    </row>
    <row r="77" spans="2:10" ht="15" thickTop="1" thickBot="1" x14ac:dyDescent="0.3">
      <c r="B77" s="142">
        <v>45282</v>
      </c>
      <c r="C77" s="139"/>
      <c r="D77" s="139"/>
      <c r="E77" s="139"/>
      <c r="F77" s="139"/>
      <c r="G77" s="139"/>
      <c r="H77" s="139"/>
      <c r="I77" s="149"/>
      <c r="J77" s="2"/>
    </row>
    <row r="78" spans="2:10" ht="15" thickTop="1" thickBot="1" x14ac:dyDescent="0.3">
      <c r="B78" s="142">
        <v>45283</v>
      </c>
      <c r="C78" s="139"/>
      <c r="D78" s="139"/>
      <c r="E78" s="139"/>
      <c r="F78" s="139"/>
      <c r="G78" s="139"/>
      <c r="H78" s="139"/>
      <c r="I78" s="149"/>
      <c r="J78" s="2"/>
    </row>
    <row r="79" spans="2:10" ht="15" thickTop="1" thickBot="1" x14ac:dyDescent="0.3">
      <c r="B79" s="142">
        <v>45284</v>
      </c>
      <c r="C79" s="139"/>
      <c r="D79" s="139"/>
      <c r="E79" s="139"/>
      <c r="F79" s="139"/>
      <c r="G79" s="139"/>
      <c r="H79" s="139"/>
      <c r="I79" s="149"/>
      <c r="J79" s="2"/>
    </row>
    <row r="80" spans="2:10" ht="15" thickTop="1" thickBot="1" x14ac:dyDescent="0.3">
      <c r="B80" s="142">
        <v>45285</v>
      </c>
      <c r="C80" s="139"/>
      <c r="D80" s="139"/>
      <c r="E80" s="139"/>
      <c r="F80" s="139"/>
      <c r="G80" s="139"/>
      <c r="H80" s="139"/>
      <c r="I80" s="149"/>
      <c r="J80" s="2"/>
    </row>
    <row r="81" spans="2:10" ht="15" thickTop="1" thickBot="1" x14ac:dyDescent="0.3">
      <c r="B81" s="142">
        <v>45286</v>
      </c>
      <c r="C81" s="139"/>
      <c r="D81" s="139"/>
      <c r="E81" s="139"/>
      <c r="F81" s="139"/>
      <c r="G81" s="139"/>
      <c r="H81" s="139"/>
      <c r="I81" s="149"/>
      <c r="J81" s="2"/>
    </row>
    <row r="82" spans="2:10" ht="15" thickTop="1" thickBot="1" x14ac:dyDescent="0.3">
      <c r="B82" s="142">
        <v>45287</v>
      </c>
      <c r="C82" s="139"/>
      <c r="D82" s="139"/>
      <c r="E82" s="139"/>
      <c r="F82" s="139"/>
      <c r="G82" s="139"/>
      <c r="H82" s="139"/>
      <c r="I82" s="149"/>
      <c r="J82" s="2"/>
    </row>
    <row r="83" spans="2:10" ht="15" thickTop="1" thickBot="1" x14ac:dyDescent="0.3">
      <c r="B83" s="142">
        <v>45288</v>
      </c>
      <c r="C83" s="139"/>
      <c r="D83" s="139"/>
      <c r="E83" s="139"/>
      <c r="F83" s="139"/>
      <c r="G83" s="139"/>
      <c r="H83" s="139"/>
      <c r="I83" s="149"/>
      <c r="J83" s="2"/>
    </row>
    <row r="84" spans="2:10" ht="15" thickTop="1" thickBot="1" x14ac:dyDescent="0.3">
      <c r="B84" s="142">
        <v>45289</v>
      </c>
      <c r="C84" s="139"/>
      <c r="D84" s="139"/>
      <c r="E84" s="139"/>
      <c r="F84" s="139"/>
      <c r="G84" s="139"/>
      <c r="H84" s="139"/>
      <c r="I84" s="149"/>
      <c r="J84" s="2"/>
    </row>
    <row r="85" spans="2:10" ht="15" thickTop="1" thickBot="1" x14ac:dyDescent="0.3">
      <c r="B85" s="142">
        <v>45290</v>
      </c>
      <c r="C85" s="139"/>
      <c r="D85" s="139"/>
      <c r="E85" s="139"/>
      <c r="F85" s="139"/>
      <c r="G85" s="139"/>
      <c r="H85" s="139"/>
      <c r="I85" s="149"/>
      <c r="J85" s="2"/>
    </row>
    <row r="86" spans="2:10" ht="15" thickTop="1" thickBot="1" x14ac:dyDescent="0.3">
      <c r="B86" s="142">
        <v>45291</v>
      </c>
      <c r="C86" s="139"/>
      <c r="D86" s="139"/>
      <c r="E86" s="139"/>
      <c r="F86" s="139"/>
      <c r="G86" s="139"/>
      <c r="H86" s="139"/>
      <c r="I86" s="149"/>
      <c r="J86" s="2"/>
    </row>
    <row r="87" spans="2:10" ht="15" thickTop="1" thickBot="1" x14ac:dyDescent="0.3">
      <c r="B87" s="142">
        <v>45292</v>
      </c>
      <c r="C87" s="139"/>
      <c r="D87" s="139"/>
      <c r="E87" s="139"/>
      <c r="F87" s="139"/>
      <c r="G87" s="139"/>
      <c r="H87" s="139"/>
      <c r="I87" s="149"/>
      <c r="J87" s="2"/>
    </row>
    <row r="88" spans="2:10" ht="15" thickTop="1" thickBot="1" x14ac:dyDescent="0.3">
      <c r="B88" s="142">
        <v>45293</v>
      </c>
      <c r="C88" s="139"/>
      <c r="D88" s="139"/>
      <c r="E88" s="139"/>
      <c r="F88" s="139"/>
      <c r="G88" s="139"/>
      <c r="H88" s="139"/>
      <c r="I88" s="149"/>
      <c r="J88" s="2"/>
    </row>
    <row r="89" spans="2:10" ht="15" thickTop="1" thickBot="1" x14ac:dyDescent="0.3">
      <c r="B89" s="142">
        <v>45294</v>
      </c>
      <c r="C89" s="139"/>
      <c r="D89" s="139"/>
      <c r="E89" s="139"/>
      <c r="F89" s="139"/>
      <c r="G89" s="139"/>
      <c r="H89" s="139"/>
      <c r="I89" s="149"/>
      <c r="J89" s="2"/>
    </row>
    <row r="90" spans="2:10" ht="15" thickTop="1" thickBot="1" x14ac:dyDescent="0.3">
      <c r="B90" s="142">
        <v>45295</v>
      </c>
      <c r="C90" s="139"/>
      <c r="D90" s="139"/>
      <c r="E90" s="139"/>
      <c r="F90" s="139"/>
      <c r="G90" s="139"/>
      <c r="H90" s="139"/>
      <c r="I90" s="149"/>
      <c r="J90" s="2"/>
    </row>
    <row r="91" spans="2:10" ht="15" thickTop="1" thickBot="1" x14ac:dyDescent="0.3">
      <c r="B91" s="142">
        <v>45296</v>
      </c>
      <c r="C91" s="139"/>
      <c r="D91" s="139"/>
      <c r="E91" s="139"/>
      <c r="F91" s="139"/>
      <c r="G91" s="139"/>
      <c r="H91" s="139"/>
      <c r="I91" s="149"/>
      <c r="J91" s="2"/>
    </row>
    <row r="92" spans="2:10" ht="15" thickTop="1" thickBot="1" x14ac:dyDescent="0.3">
      <c r="B92" s="142">
        <v>45297</v>
      </c>
      <c r="C92" s="139"/>
      <c r="D92" s="139"/>
      <c r="E92" s="139"/>
      <c r="F92" s="139"/>
      <c r="G92" s="139"/>
      <c r="H92" s="139"/>
      <c r="I92" s="149"/>
      <c r="J92" s="2"/>
    </row>
    <row r="93" spans="2:10" ht="15" thickTop="1" thickBot="1" x14ac:dyDescent="0.3">
      <c r="B93" s="142">
        <v>45298</v>
      </c>
      <c r="C93" s="139"/>
      <c r="D93" s="139"/>
      <c r="E93" s="139"/>
      <c r="F93" s="139"/>
      <c r="G93" s="139"/>
      <c r="H93" s="139"/>
      <c r="I93" s="149"/>
      <c r="J93" s="2"/>
    </row>
    <row r="94" spans="2:10" ht="15" thickTop="1" thickBot="1" x14ac:dyDescent="0.3">
      <c r="B94" s="142">
        <v>45299</v>
      </c>
      <c r="C94" s="139"/>
      <c r="D94" s="139"/>
      <c r="E94" s="139"/>
      <c r="F94" s="139"/>
      <c r="G94" s="139"/>
      <c r="H94" s="139"/>
      <c r="I94" s="149"/>
      <c r="J94" s="2"/>
    </row>
    <row r="95" spans="2:10" ht="15" thickTop="1" thickBot="1" x14ac:dyDescent="0.3">
      <c r="B95" s="142">
        <v>45300</v>
      </c>
      <c r="C95" s="139"/>
      <c r="D95" s="139"/>
      <c r="E95" s="139"/>
      <c r="F95" s="139"/>
      <c r="G95" s="139"/>
      <c r="H95" s="139"/>
      <c r="I95" s="149"/>
      <c r="J95" s="2"/>
    </row>
    <row r="96" spans="2:10" ht="15" thickTop="1" thickBot="1" x14ac:dyDescent="0.3">
      <c r="B96" s="142">
        <v>45301</v>
      </c>
      <c r="C96" s="139"/>
      <c r="D96" s="139"/>
      <c r="E96" s="139"/>
      <c r="F96" s="139"/>
      <c r="G96" s="139"/>
      <c r="H96" s="139"/>
      <c r="I96" s="149"/>
      <c r="J96" s="2"/>
    </row>
    <row r="97" spans="2:10" ht="15" thickTop="1" thickBot="1" x14ac:dyDescent="0.3">
      <c r="B97" s="142">
        <v>45302</v>
      </c>
      <c r="C97" s="139"/>
      <c r="D97" s="139"/>
      <c r="E97" s="139"/>
      <c r="F97" s="139"/>
      <c r="G97" s="139"/>
      <c r="H97" s="139"/>
      <c r="I97" s="149"/>
      <c r="J97" s="2"/>
    </row>
    <row r="98" spans="2:10" ht="15" thickTop="1" thickBot="1" x14ac:dyDescent="0.3">
      <c r="B98" s="142">
        <v>45303</v>
      </c>
      <c r="C98" s="139"/>
      <c r="D98" s="139"/>
      <c r="E98" s="139"/>
      <c r="F98" s="139"/>
      <c r="G98" s="139"/>
      <c r="H98" s="139"/>
      <c r="I98" s="149"/>
      <c r="J98" s="2"/>
    </row>
    <row r="99" spans="2:10" ht="15" thickTop="1" thickBot="1" x14ac:dyDescent="0.3">
      <c r="B99" s="142">
        <v>45304</v>
      </c>
      <c r="C99" s="139"/>
      <c r="D99" s="139"/>
      <c r="E99" s="139"/>
      <c r="F99" s="139"/>
      <c r="G99" s="139"/>
      <c r="H99" s="139"/>
      <c r="I99" s="149"/>
      <c r="J99" s="2"/>
    </row>
    <row r="100" spans="2:10" ht="15" thickTop="1" thickBot="1" x14ac:dyDescent="0.3">
      <c r="B100" s="142">
        <v>45305</v>
      </c>
      <c r="C100" s="139"/>
      <c r="D100" s="139"/>
      <c r="E100" s="139"/>
      <c r="F100" s="139"/>
      <c r="G100" s="139"/>
      <c r="H100" s="139"/>
      <c r="I100" s="149"/>
      <c r="J100" s="2"/>
    </row>
    <row r="101" spans="2:10" ht="15" thickTop="1" thickBot="1" x14ac:dyDescent="0.3">
      <c r="B101" s="142">
        <v>45306</v>
      </c>
      <c r="C101" s="139"/>
      <c r="D101" s="139"/>
      <c r="E101" s="139"/>
      <c r="F101" s="139"/>
      <c r="G101" s="139"/>
      <c r="H101" s="139"/>
      <c r="I101" s="149"/>
      <c r="J101" s="2"/>
    </row>
    <row r="102" spans="2:10" ht="15" thickTop="1" thickBot="1" x14ac:dyDescent="0.3">
      <c r="B102" s="142">
        <v>45307</v>
      </c>
      <c r="C102" s="139"/>
      <c r="D102" s="139"/>
      <c r="E102" s="139"/>
      <c r="F102" s="139"/>
      <c r="G102" s="139"/>
      <c r="H102" s="139"/>
      <c r="I102" s="149"/>
      <c r="J102" s="2"/>
    </row>
    <row r="103" spans="2:10" ht="15" thickTop="1" thickBot="1" x14ac:dyDescent="0.3">
      <c r="B103" s="142">
        <v>45308</v>
      </c>
      <c r="C103" s="139"/>
      <c r="D103" s="139"/>
      <c r="E103" s="139"/>
      <c r="F103" s="139"/>
      <c r="G103" s="139"/>
      <c r="H103" s="139"/>
      <c r="I103" s="149"/>
      <c r="J103" s="2"/>
    </row>
    <row r="104" spans="2:10" ht="15" thickTop="1" thickBot="1" x14ac:dyDescent="0.3">
      <c r="B104" s="142">
        <v>45309</v>
      </c>
      <c r="C104" s="139"/>
      <c r="D104" s="139"/>
      <c r="E104" s="139"/>
      <c r="F104" s="139"/>
      <c r="G104" s="139"/>
      <c r="H104" s="139"/>
      <c r="I104" s="149"/>
      <c r="J104" s="2"/>
    </row>
    <row r="105" spans="2:10" ht="15" thickTop="1" thickBot="1" x14ac:dyDescent="0.3">
      <c r="B105" s="142">
        <v>45310</v>
      </c>
      <c r="C105" s="139"/>
      <c r="D105" s="139"/>
      <c r="E105" s="139"/>
      <c r="F105" s="139"/>
      <c r="G105" s="139"/>
      <c r="H105" s="139"/>
      <c r="I105" s="149"/>
      <c r="J105" s="2"/>
    </row>
    <row r="106" spans="2:10" ht="15" thickTop="1" thickBot="1" x14ac:dyDescent="0.3">
      <c r="B106" s="142">
        <v>45311</v>
      </c>
      <c r="C106" s="139"/>
      <c r="D106" s="139"/>
      <c r="E106" s="139"/>
      <c r="F106" s="139"/>
      <c r="G106" s="139"/>
      <c r="H106" s="139"/>
      <c r="I106" s="149"/>
      <c r="J106" s="2"/>
    </row>
    <row r="107" spans="2:10" ht="15" thickTop="1" thickBot="1" x14ac:dyDescent="0.3">
      <c r="B107" s="142">
        <v>45312</v>
      </c>
      <c r="C107" s="139"/>
      <c r="D107" s="139"/>
      <c r="E107" s="139"/>
      <c r="F107" s="139"/>
      <c r="G107" s="139"/>
      <c r="H107" s="139"/>
      <c r="I107" s="149"/>
      <c r="J107" s="2"/>
    </row>
    <row r="108" spans="2:10" ht="15" thickTop="1" thickBot="1" x14ac:dyDescent="0.3">
      <c r="B108" s="142">
        <v>45313</v>
      </c>
      <c r="C108" s="139"/>
      <c r="D108" s="139"/>
      <c r="E108" s="139"/>
      <c r="F108" s="139"/>
      <c r="G108" s="139"/>
      <c r="H108" s="139"/>
      <c r="I108" s="149"/>
      <c r="J108" s="2"/>
    </row>
    <row r="109" spans="2:10" ht="15" thickTop="1" thickBot="1" x14ac:dyDescent="0.3">
      <c r="B109" s="142">
        <v>45314</v>
      </c>
      <c r="C109" s="139"/>
      <c r="D109" s="139"/>
      <c r="E109" s="139"/>
      <c r="F109" s="139"/>
      <c r="G109" s="139"/>
      <c r="H109" s="139"/>
      <c r="I109" s="149"/>
      <c r="J109" s="2"/>
    </row>
    <row r="110" spans="2:10" ht="15" thickTop="1" thickBot="1" x14ac:dyDescent="0.3">
      <c r="B110" s="142">
        <v>45315</v>
      </c>
      <c r="C110" s="139"/>
      <c r="D110" s="139"/>
      <c r="E110" s="139"/>
      <c r="F110" s="139"/>
      <c r="G110" s="139"/>
      <c r="H110" s="139"/>
      <c r="I110" s="149"/>
      <c r="J110" s="2"/>
    </row>
    <row r="111" spans="2:10" ht="15" thickTop="1" thickBot="1" x14ac:dyDescent="0.3">
      <c r="B111" s="142">
        <v>45316</v>
      </c>
      <c r="C111" s="139"/>
      <c r="D111" s="139"/>
      <c r="E111" s="139"/>
      <c r="F111" s="139"/>
      <c r="G111" s="139"/>
      <c r="H111" s="139"/>
      <c r="I111" s="149"/>
      <c r="J111" s="2"/>
    </row>
    <row r="112" spans="2:10" ht="15" thickTop="1" thickBot="1" x14ac:dyDescent="0.3">
      <c r="B112" s="142">
        <v>45317</v>
      </c>
      <c r="C112" s="139"/>
      <c r="D112" s="139"/>
      <c r="E112" s="139"/>
      <c r="F112" s="139"/>
      <c r="G112" s="139"/>
      <c r="H112" s="139"/>
      <c r="I112" s="149"/>
      <c r="J112" s="2"/>
    </row>
    <row r="113" spans="2:10" ht="15" thickTop="1" thickBot="1" x14ac:dyDescent="0.3">
      <c r="B113" s="142">
        <v>45318</v>
      </c>
      <c r="C113" s="139"/>
      <c r="D113" s="139"/>
      <c r="E113" s="139"/>
      <c r="F113" s="139"/>
      <c r="G113" s="139"/>
      <c r="H113" s="139"/>
      <c r="I113" s="149"/>
      <c r="J113" s="2"/>
    </row>
    <row r="114" spans="2:10" ht="15" thickTop="1" thickBot="1" x14ac:dyDescent="0.3">
      <c r="B114" s="142">
        <v>45319</v>
      </c>
      <c r="C114" s="139"/>
      <c r="D114" s="139"/>
      <c r="E114" s="139"/>
      <c r="F114" s="139"/>
      <c r="G114" s="139"/>
      <c r="H114" s="139"/>
      <c r="I114" s="149"/>
      <c r="J114" s="2"/>
    </row>
    <row r="115" spans="2:10" ht="15" thickTop="1" thickBot="1" x14ac:dyDescent="0.3">
      <c r="B115" s="142">
        <v>45320</v>
      </c>
      <c r="C115" s="139"/>
      <c r="D115" s="139"/>
      <c r="E115" s="139"/>
      <c r="F115" s="139"/>
      <c r="G115" s="139"/>
      <c r="H115" s="139"/>
      <c r="I115" s="149"/>
      <c r="J115" s="2"/>
    </row>
    <row r="116" spans="2:10" ht="15" thickTop="1" thickBot="1" x14ac:dyDescent="0.3">
      <c r="B116" s="142">
        <v>45321</v>
      </c>
      <c r="C116" s="139"/>
      <c r="D116" s="139"/>
      <c r="E116" s="139"/>
      <c r="F116" s="139"/>
      <c r="G116" s="139"/>
      <c r="H116" s="139"/>
      <c r="I116" s="149"/>
      <c r="J116" s="2"/>
    </row>
    <row r="117" spans="2:10" ht="12.6" thickTop="1" x14ac:dyDescent="0.25">
      <c r="B117" s="140"/>
      <c r="C117" s="145"/>
      <c r="D117" s="145"/>
      <c r="E117" s="145"/>
      <c r="F117" s="145"/>
      <c r="G117" s="145"/>
      <c r="H117" s="145"/>
      <c r="I117" s="146"/>
      <c r="J117" s="2"/>
    </row>
  </sheetData>
  <mergeCells count="2">
    <mergeCell ref="B3:I4"/>
    <mergeCell ref="B1:I1"/>
  </mergeCells>
  <conditionalFormatting sqref="I5:I117">
    <cfRule type="containsText" dxfId="142" priority="1" operator="containsText" text="לא הושלם">
      <formula>NOT(ISERROR(SEARCH("לא הושלם",I5)))</formula>
    </cfRule>
    <cfRule type="containsText" dxfId="141" priority="2" operator="containsText" text="הושלם">
      <formula>NOT(ISERROR(SEARCH("הושלם",I5)))</formula>
    </cfRule>
    <cfRule type="containsText" dxfId="140" priority="3" operator="containsText" text="לא הושלם">
      <formula>NOT(ISERROR(SEARCH("לא הושלם",I5)))</formula>
    </cfRule>
  </conditionalFormatting>
  <dataValidations count="1">
    <dataValidation showDropDown="1" showInputMessage="1" showErrorMessage="1" sqref="B3 D5:D117" xr:uid="{F4D0F67A-90A7-4382-8C99-0EFAD88960E0}"/>
  </dataValidations>
  <hyperlinks>
    <hyperlink ref="B1" location="Dashboard!A1" display="חזרה לעץ מדדים" xr:uid="{7C1C4C3F-5ECC-46ED-8123-98B517C2CC55}"/>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4" operator="containsText" id="{C28F9D45-A2F0-4CB7-BC6C-F53326A712B2}">
            <xm:f>NOT(ISERROR(SEARCH($I$3,I5)))</xm:f>
            <xm:f>$I$3</xm:f>
            <x14:dxf>
              <fill>
                <patternFill>
                  <bgColor rgb="FF00B050"/>
                </patternFill>
              </fill>
            </x14:dxf>
          </x14:cfRule>
          <x14:cfRule type="containsText" priority="15" operator="containsText" id="{828E0A75-BF50-4B2A-9C0C-8C8C899BA19E}">
            <xm:f>NOT(ISERROR(SEARCH($I$5,I5)))</xm:f>
            <xm:f>$I$5</xm:f>
            <x14:dxf>
              <fill>
                <patternFill>
                  <bgColor theme="9"/>
                </patternFill>
              </fill>
            </x14:dxf>
          </x14:cfRule>
          <xm:sqref>I5:I117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E314CA0-F5AE-4036-AF6B-F91A40213835}">
          <x14:formula1>
            <xm:f>Dashboard!$A$12:$A$35</xm:f>
          </x14:formula1>
          <xm:sqref>D118:D1048576 L2</xm:sqref>
        </x14:dataValidation>
        <x14:dataValidation type="list" allowBlank="1" showInputMessage="1" showErrorMessage="1" xr:uid="{DD15BAF2-EF96-4D93-9333-B379DCB6AD62}">
          <x14:formula1>
            <xm:f>Dashboard!$A$7:$A$8</xm:f>
          </x14:formula1>
          <xm:sqref>I5:I117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A80B0-ED56-446F-BDCB-78FF5803124E}">
  <sheetPr codeName="Sheet25">
    <tabColor theme="8" tint="-0.249977111117893"/>
  </sheetPr>
  <dimension ref="A1:O118"/>
  <sheetViews>
    <sheetView showGridLines="0" rightToLeft="1" zoomScaleNormal="100" workbookViewId="0">
      <selection activeCell="B2" sqref="B2:F2"/>
    </sheetView>
  </sheetViews>
  <sheetFormatPr defaultColWidth="8.69921875" defaultRowHeight="13.2" x14ac:dyDescent="0.25"/>
  <cols>
    <col min="1" max="1" width="6.5" style="14" customWidth="1"/>
    <col min="2" max="2" width="12" style="1" customWidth="1"/>
    <col min="3" max="3" width="12.19921875" style="1" customWidth="1"/>
    <col min="4" max="4" width="11.3984375" style="10" customWidth="1"/>
    <col min="5" max="5" width="16.8984375" style="40" customWidth="1"/>
    <col min="6" max="6" width="20.09765625" style="2" customWidth="1"/>
    <col min="7" max="7" width="7.19921875" style="16" customWidth="1"/>
    <col min="8" max="8" width="15.3984375" style="15" customWidth="1"/>
    <col min="9" max="9" width="16.5" style="1" customWidth="1"/>
    <col min="10" max="10" width="14.8984375" style="1" customWidth="1"/>
    <col min="11" max="11" width="11.8984375" style="1" customWidth="1"/>
    <col min="12" max="12" width="5.8984375" style="1" customWidth="1"/>
    <col min="13" max="14" width="6.8984375" style="1" customWidth="1"/>
    <col min="15" max="15" width="5.59765625" style="1" customWidth="1"/>
    <col min="16" max="16" width="7.69921875" style="1" customWidth="1"/>
    <col min="17" max="16384" width="8.69921875" style="1"/>
  </cols>
  <sheetData>
    <row r="1" spans="1:15" ht="15.75" customHeight="1" x14ac:dyDescent="0.3">
      <c r="B1" s="330"/>
      <c r="C1" s="330"/>
      <c r="D1" s="330"/>
      <c r="E1" s="330"/>
      <c r="F1" s="121"/>
      <c r="J1" s="19"/>
      <c r="L1" s="11"/>
    </row>
    <row r="2" spans="1:15" ht="17.25" customHeight="1" x14ac:dyDescent="0.4">
      <c r="B2" s="329" t="s">
        <v>1</v>
      </c>
      <c r="C2" s="329"/>
      <c r="D2" s="329"/>
      <c r="E2" s="329"/>
      <c r="F2" s="329"/>
    </row>
    <row r="3" spans="1:15" ht="19.5" customHeight="1" thickBot="1" x14ac:dyDescent="0.3">
      <c r="B3" s="14"/>
      <c r="D3" s="1"/>
      <c r="E3" s="10"/>
      <c r="F3" s="40"/>
      <c r="H3" s="51"/>
      <c r="O3" s="30"/>
    </row>
    <row r="4" spans="1:15" s="3" customFormat="1" ht="30.75" customHeight="1" x14ac:dyDescent="0.2">
      <c r="A4" s="41"/>
      <c r="B4" s="354" t="s">
        <v>107</v>
      </c>
      <c r="C4" s="355"/>
      <c r="D4" s="355"/>
      <c r="E4" s="355"/>
      <c r="F4" s="356"/>
      <c r="H4" s="217"/>
      <c r="I4" s="218"/>
    </row>
    <row r="5" spans="1:15" ht="31.2" customHeight="1" thickBot="1" x14ac:dyDescent="0.3">
      <c r="A5" s="42"/>
      <c r="B5" s="357"/>
      <c r="C5" s="358"/>
      <c r="D5" s="358"/>
      <c r="E5" s="358"/>
      <c r="F5" s="359"/>
      <c r="G5" s="208"/>
      <c r="H5" s="219"/>
      <c r="I5" s="218"/>
    </row>
    <row r="6" spans="1:15" ht="21.75" customHeight="1" x14ac:dyDescent="0.25">
      <c r="A6" s="42"/>
      <c r="B6" s="353"/>
      <c r="C6" s="353"/>
      <c r="D6" s="151"/>
      <c r="E6" s="145"/>
      <c r="F6" s="43"/>
      <c r="G6" s="1"/>
      <c r="H6" s="220"/>
      <c r="I6" s="218"/>
    </row>
    <row r="7" spans="1:15" ht="13.8" thickBot="1" x14ac:dyDescent="0.3"/>
    <row r="8" spans="1:15" ht="41.4" customHeight="1" thickTop="1" thickBot="1" x14ac:dyDescent="0.25">
      <c r="B8" s="138" t="s">
        <v>140</v>
      </c>
      <c r="C8" s="127" t="s">
        <v>274</v>
      </c>
      <c r="D8" s="127" t="s">
        <v>218</v>
      </c>
      <c r="E8" s="127" t="s">
        <v>217</v>
      </c>
      <c r="F8" s="129" t="s">
        <v>141</v>
      </c>
      <c r="G8" s="1"/>
      <c r="H8" s="161" t="s">
        <v>206</v>
      </c>
      <c r="I8" s="159" t="s">
        <v>207</v>
      </c>
      <c r="J8" s="222" t="s">
        <v>247</v>
      </c>
    </row>
    <row r="9" spans="1:15" ht="15" thickTop="1" thickBot="1" x14ac:dyDescent="0.25">
      <c r="B9" s="142">
        <v>45214</v>
      </c>
      <c r="C9" s="139"/>
      <c r="D9" s="139"/>
      <c r="E9" s="139" t="s">
        <v>202</v>
      </c>
      <c r="F9" s="148" t="s">
        <v>205</v>
      </c>
      <c r="G9" s="1"/>
      <c r="H9" s="162">
        <f>COUNTIF(F9:F117,"לא הושלם")</f>
        <v>3</v>
      </c>
      <c r="I9" s="160">
        <f>COUNTIF(F9:F117,"הושלם")</f>
        <v>9</v>
      </c>
      <c r="J9" s="221">
        <f>H9+I9</f>
        <v>12</v>
      </c>
    </row>
    <row r="10" spans="1:15" ht="15" thickTop="1" thickBot="1" x14ac:dyDescent="0.3">
      <c r="B10" s="142">
        <v>45215</v>
      </c>
      <c r="C10" s="139"/>
      <c r="D10" s="139"/>
      <c r="E10" s="139" t="s">
        <v>200</v>
      </c>
      <c r="F10" s="148" t="s">
        <v>205</v>
      </c>
      <c r="G10" s="1"/>
    </row>
    <row r="11" spans="1:15" ht="15" thickTop="1" thickBot="1" x14ac:dyDescent="0.25">
      <c r="B11" s="142">
        <v>45215</v>
      </c>
      <c r="C11" s="139"/>
      <c r="D11" s="139"/>
      <c r="E11" s="139" t="s">
        <v>201</v>
      </c>
      <c r="F11" s="148" t="s">
        <v>204</v>
      </c>
      <c r="G11" s="1"/>
      <c r="H11" s="168" t="s">
        <v>146</v>
      </c>
      <c r="I11" s="180">
        <f>I9/SUM(H9:I9)</f>
        <v>0.75</v>
      </c>
    </row>
    <row r="12" spans="1:15" ht="15" thickTop="1" thickBot="1" x14ac:dyDescent="0.25">
      <c r="B12" s="142">
        <v>45216</v>
      </c>
      <c r="C12" s="139"/>
      <c r="D12" s="139"/>
      <c r="E12" s="139" t="s">
        <v>201</v>
      </c>
      <c r="F12" s="148" t="s">
        <v>204</v>
      </c>
      <c r="G12" s="1"/>
      <c r="H12" s="1"/>
    </row>
    <row r="13" spans="1:15" ht="15" thickTop="1" thickBot="1" x14ac:dyDescent="0.25">
      <c r="B13" s="142">
        <v>45217</v>
      </c>
      <c r="C13" s="139"/>
      <c r="D13" s="139"/>
      <c r="E13" s="139" t="s">
        <v>201</v>
      </c>
      <c r="F13" s="148" t="s">
        <v>205</v>
      </c>
      <c r="G13" s="1"/>
      <c r="H13" s="174" t="s">
        <v>219</v>
      </c>
      <c r="I13" s="175" t="s">
        <v>220</v>
      </c>
    </row>
    <row r="14" spans="1:15" ht="15" thickTop="1" thickBot="1" x14ac:dyDescent="0.25">
      <c r="B14" s="142">
        <v>45218</v>
      </c>
      <c r="C14" s="139"/>
      <c r="D14" s="139"/>
      <c r="E14" s="139" t="s">
        <v>202</v>
      </c>
      <c r="F14" s="148" t="s">
        <v>205</v>
      </c>
      <c r="G14" s="1"/>
      <c r="H14" s="176">
        <f>COUNTIF(E9:E117,"קל")</f>
        <v>4</v>
      </c>
      <c r="I14" s="177">
        <f>COUNTIF(E9:E117,"בינוני")</f>
        <v>4</v>
      </c>
    </row>
    <row r="15" spans="1:15" ht="15" thickTop="1" thickBot="1" x14ac:dyDescent="0.25">
      <c r="B15" s="142">
        <v>45219</v>
      </c>
      <c r="C15" s="139"/>
      <c r="D15" s="139"/>
      <c r="E15" s="139" t="s">
        <v>200</v>
      </c>
      <c r="F15" s="148" t="s">
        <v>204</v>
      </c>
      <c r="G15" s="1"/>
      <c r="H15" s="178" t="s">
        <v>221</v>
      </c>
      <c r="I15" s="153"/>
    </row>
    <row r="16" spans="1:15" ht="15" thickTop="1" thickBot="1" x14ac:dyDescent="0.25">
      <c r="B16" s="142">
        <v>45220</v>
      </c>
      <c r="C16" s="139"/>
      <c r="D16" s="139"/>
      <c r="E16" s="139" t="s">
        <v>200</v>
      </c>
      <c r="F16" s="149" t="s">
        <v>205</v>
      </c>
      <c r="G16" s="1"/>
      <c r="H16" s="179">
        <f>COUNTIF(E9:E117,"קשה")</f>
        <v>4</v>
      </c>
      <c r="I16" s="153"/>
    </row>
    <row r="17" spans="2:8" ht="15" thickTop="1" thickBot="1" x14ac:dyDescent="0.3">
      <c r="B17" s="142">
        <v>45221</v>
      </c>
      <c r="C17" s="139"/>
      <c r="D17" s="139"/>
      <c r="E17" s="139" t="s">
        <v>200</v>
      </c>
      <c r="F17" s="149" t="s">
        <v>205</v>
      </c>
      <c r="G17" s="2"/>
      <c r="H17" s="1"/>
    </row>
    <row r="18" spans="2:8" ht="15" thickTop="1" thickBot="1" x14ac:dyDescent="0.3">
      <c r="B18" s="142">
        <v>45222</v>
      </c>
      <c r="C18" s="139"/>
      <c r="D18" s="139"/>
      <c r="E18" s="139" t="s">
        <v>202</v>
      </c>
      <c r="F18" s="149" t="s">
        <v>205</v>
      </c>
      <c r="G18" s="2"/>
      <c r="H18" s="1"/>
    </row>
    <row r="19" spans="2:8" ht="15" thickTop="1" thickBot="1" x14ac:dyDescent="0.3">
      <c r="B19" s="142">
        <v>45223</v>
      </c>
      <c r="C19" s="139"/>
      <c r="D19" s="139"/>
      <c r="E19" s="139" t="s">
        <v>202</v>
      </c>
      <c r="F19" s="149" t="s">
        <v>205</v>
      </c>
      <c r="G19" s="2"/>
      <c r="H19" s="1"/>
    </row>
    <row r="20" spans="2:8" ht="15" thickTop="1" thickBot="1" x14ac:dyDescent="0.3">
      <c r="B20" s="142">
        <v>45224</v>
      </c>
      <c r="C20" s="139"/>
      <c r="D20" s="139"/>
      <c r="E20" s="139" t="s">
        <v>201</v>
      </c>
      <c r="F20" s="149" t="s">
        <v>205</v>
      </c>
      <c r="G20" s="2"/>
      <c r="H20" s="1"/>
    </row>
    <row r="21" spans="2:8" ht="15" thickTop="1" thickBot="1" x14ac:dyDescent="0.3">
      <c r="B21" s="142">
        <v>45225</v>
      </c>
      <c r="C21" s="139"/>
      <c r="D21" s="139"/>
      <c r="E21" s="139"/>
      <c r="F21" s="149"/>
      <c r="G21" s="2"/>
      <c r="H21" s="1"/>
    </row>
    <row r="22" spans="2:8" ht="15" thickTop="1" thickBot="1" x14ac:dyDescent="0.3">
      <c r="B22" s="142">
        <v>45226</v>
      </c>
      <c r="C22" s="139"/>
      <c r="D22" s="139"/>
      <c r="E22" s="139"/>
      <c r="F22" s="149"/>
      <c r="G22" s="2"/>
      <c r="H22" s="1"/>
    </row>
    <row r="23" spans="2:8" ht="15" thickTop="1" thickBot="1" x14ac:dyDescent="0.3">
      <c r="B23" s="142">
        <v>45227</v>
      </c>
      <c r="C23" s="139"/>
      <c r="D23" s="139"/>
      <c r="E23" s="139"/>
      <c r="F23" s="149"/>
      <c r="G23" s="2"/>
      <c r="H23" s="1"/>
    </row>
    <row r="24" spans="2:8" ht="15" thickTop="1" thickBot="1" x14ac:dyDescent="0.3">
      <c r="B24" s="142">
        <v>45228</v>
      </c>
      <c r="C24" s="139"/>
      <c r="D24" s="139"/>
      <c r="E24" s="139"/>
      <c r="F24" s="149"/>
      <c r="G24" s="2"/>
      <c r="H24" s="1"/>
    </row>
    <row r="25" spans="2:8" ht="15" thickTop="1" thickBot="1" x14ac:dyDescent="0.3">
      <c r="B25" s="142">
        <v>45229</v>
      </c>
      <c r="C25" s="139"/>
      <c r="D25" s="139"/>
      <c r="E25" s="139"/>
      <c r="F25" s="149"/>
      <c r="G25" s="2"/>
      <c r="H25" s="1"/>
    </row>
    <row r="26" spans="2:8" ht="15" thickTop="1" thickBot="1" x14ac:dyDescent="0.3">
      <c r="B26" s="142">
        <v>45230</v>
      </c>
      <c r="C26" s="139"/>
      <c r="D26" s="139"/>
      <c r="E26" s="139"/>
      <c r="F26" s="149"/>
      <c r="G26" s="2"/>
      <c r="H26" s="1"/>
    </row>
    <row r="27" spans="2:8" ht="15" thickTop="1" thickBot="1" x14ac:dyDescent="0.3">
      <c r="B27" s="142">
        <v>45231</v>
      </c>
      <c r="C27" s="139"/>
      <c r="D27" s="139"/>
      <c r="E27" s="139"/>
      <c r="F27" s="149"/>
      <c r="G27" s="2"/>
      <c r="H27" s="1"/>
    </row>
    <row r="28" spans="2:8" ht="15" thickTop="1" thickBot="1" x14ac:dyDescent="0.3">
      <c r="B28" s="142">
        <v>45232</v>
      </c>
      <c r="C28" s="139"/>
      <c r="D28" s="139"/>
      <c r="E28" s="139"/>
      <c r="F28" s="149"/>
      <c r="G28" s="2"/>
      <c r="H28" s="1"/>
    </row>
    <row r="29" spans="2:8" ht="15" thickTop="1" thickBot="1" x14ac:dyDescent="0.3">
      <c r="B29" s="142">
        <v>45233</v>
      </c>
      <c r="C29" s="139"/>
      <c r="D29" s="139"/>
      <c r="E29" s="139"/>
      <c r="F29" s="149"/>
      <c r="G29" s="2"/>
      <c r="H29" s="1"/>
    </row>
    <row r="30" spans="2:8" ht="15" thickTop="1" thickBot="1" x14ac:dyDescent="0.3">
      <c r="B30" s="142">
        <v>45234</v>
      </c>
      <c r="C30" s="139"/>
      <c r="D30" s="139"/>
      <c r="E30" s="139"/>
      <c r="F30" s="149"/>
      <c r="G30" s="2"/>
      <c r="H30" s="1"/>
    </row>
    <row r="31" spans="2:8" ht="15" thickTop="1" thickBot="1" x14ac:dyDescent="0.3">
      <c r="B31" s="142">
        <v>45235</v>
      </c>
      <c r="C31" s="139"/>
      <c r="D31" s="139"/>
      <c r="E31" s="139"/>
      <c r="F31" s="149"/>
      <c r="G31" s="2"/>
      <c r="H31" s="1"/>
    </row>
    <row r="32" spans="2:8" ht="15" thickTop="1" thickBot="1" x14ac:dyDescent="0.3">
      <c r="B32" s="142">
        <v>45236</v>
      </c>
      <c r="C32" s="139"/>
      <c r="D32" s="139"/>
      <c r="E32" s="139"/>
      <c r="F32" s="149"/>
      <c r="G32" s="2"/>
      <c r="H32" s="1"/>
    </row>
    <row r="33" spans="2:8" ht="15" thickTop="1" thickBot="1" x14ac:dyDescent="0.3">
      <c r="B33" s="142">
        <v>45237</v>
      </c>
      <c r="C33" s="139"/>
      <c r="D33" s="139"/>
      <c r="E33" s="139"/>
      <c r="F33" s="149"/>
      <c r="G33" s="2"/>
      <c r="H33" s="1"/>
    </row>
    <row r="34" spans="2:8" ht="15" thickTop="1" thickBot="1" x14ac:dyDescent="0.3">
      <c r="B34" s="142">
        <v>45238</v>
      </c>
      <c r="C34" s="139"/>
      <c r="D34" s="139"/>
      <c r="E34" s="139"/>
      <c r="F34" s="149"/>
      <c r="G34" s="2"/>
      <c r="H34" s="1"/>
    </row>
    <row r="35" spans="2:8" ht="15" thickTop="1" thickBot="1" x14ac:dyDescent="0.3">
      <c r="B35" s="142">
        <v>45239</v>
      </c>
      <c r="C35" s="139"/>
      <c r="D35" s="139"/>
      <c r="E35" s="139"/>
      <c r="F35" s="149"/>
      <c r="G35" s="2"/>
      <c r="H35" s="1"/>
    </row>
    <row r="36" spans="2:8" ht="15" thickTop="1" thickBot="1" x14ac:dyDescent="0.3">
      <c r="B36" s="142">
        <v>45240</v>
      </c>
      <c r="C36" s="139"/>
      <c r="D36" s="139"/>
      <c r="E36" s="139"/>
      <c r="F36" s="149"/>
      <c r="G36" s="2"/>
      <c r="H36" s="1"/>
    </row>
    <row r="37" spans="2:8" ht="15" thickTop="1" thickBot="1" x14ac:dyDescent="0.3">
      <c r="B37" s="142">
        <v>45241</v>
      </c>
      <c r="C37" s="139"/>
      <c r="D37" s="139"/>
      <c r="E37" s="139"/>
      <c r="F37" s="149"/>
      <c r="G37" s="2"/>
      <c r="H37" s="1"/>
    </row>
    <row r="38" spans="2:8" ht="15" thickTop="1" thickBot="1" x14ac:dyDescent="0.3">
      <c r="B38" s="142">
        <v>45242</v>
      </c>
      <c r="C38" s="139"/>
      <c r="D38" s="139"/>
      <c r="E38" s="139"/>
      <c r="F38" s="149"/>
      <c r="G38" s="2"/>
      <c r="H38" s="1"/>
    </row>
    <row r="39" spans="2:8" ht="15" thickTop="1" thickBot="1" x14ac:dyDescent="0.3">
      <c r="B39" s="142">
        <v>45243</v>
      </c>
      <c r="C39" s="139"/>
      <c r="D39" s="139"/>
      <c r="E39" s="139"/>
      <c r="F39" s="149"/>
      <c r="G39" s="2"/>
      <c r="H39" s="1"/>
    </row>
    <row r="40" spans="2:8" ht="15" thickTop="1" thickBot="1" x14ac:dyDescent="0.3">
      <c r="B40" s="142">
        <v>45244</v>
      </c>
      <c r="C40" s="139"/>
      <c r="D40" s="139"/>
      <c r="E40" s="139"/>
      <c r="F40" s="149"/>
      <c r="G40" s="2"/>
      <c r="H40" s="1"/>
    </row>
    <row r="41" spans="2:8" ht="15" thickTop="1" thickBot="1" x14ac:dyDescent="0.3">
      <c r="B41" s="142">
        <v>45245</v>
      </c>
      <c r="C41" s="139"/>
      <c r="D41" s="139"/>
      <c r="E41" s="139"/>
      <c r="F41" s="149"/>
      <c r="G41" s="2"/>
      <c r="H41" s="1"/>
    </row>
    <row r="42" spans="2:8" ht="15" thickTop="1" thickBot="1" x14ac:dyDescent="0.3">
      <c r="B42" s="142">
        <v>45246</v>
      </c>
      <c r="C42" s="139"/>
      <c r="D42" s="139"/>
      <c r="E42" s="139"/>
      <c r="F42" s="149"/>
      <c r="G42" s="2"/>
      <c r="H42" s="1"/>
    </row>
    <row r="43" spans="2:8" ht="15" thickTop="1" thickBot="1" x14ac:dyDescent="0.3">
      <c r="B43" s="142">
        <v>45247</v>
      </c>
      <c r="C43" s="139"/>
      <c r="D43" s="139"/>
      <c r="E43" s="139"/>
      <c r="F43" s="149"/>
      <c r="G43" s="2"/>
      <c r="H43" s="1"/>
    </row>
    <row r="44" spans="2:8" ht="15" thickTop="1" thickBot="1" x14ac:dyDescent="0.3">
      <c r="B44" s="142">
        <v>45248</v>
      </c>
      <c r="C44" s="139"/>
      <c r="D44" s="139"/>
      <c r="E44" s="139"/>
      <c r="F44" s="149"/>
      <c r="G44" s="2"/>
      <c r="H44" s="1"/>
    </row>
    <row r="45" spans="2:8" ht="15" thickTop="1" thickBot="1" x14ac:dyDescent="0.3">
      <c r="B45" s="142">
        <v>45249</v>
      </c>
      <c r="C45" s="139"/>
      <c r="D45" s="139"/>
      <c r="E45" s="139"/>
      <c r="F45" s="149"/>
      <c r="G45" s="2"/>
      <c r="H45" s="1"/>
    </row>
    <row r="46" spans="2:8" ht="15" thickTop="1" thickBot="1" x14ac:dyDescent="0.3">
      <c r="B46" s="142">
        <v>45250</v>
      </c>
      <c r="C46" s="139"/>
      <c r="D46" s="139"/>
      <c r="E46" s="139"/>
      <c r="F46" s="149"/>
      <c r="G46" s="2"/>
      <c r="H46" s="1"/>
    </row>
    <row r="47" spans="2:8" ht="15" thickTop="1" thickBot="1" x14ac:dyDescent="0.3">
      <c r="B47" s="142">
        <v>45251</v>
      </c>
      <c r="C47" s="139"/>
      <c r="D47" s="139"/>
      <c r="E47" s="139"/>
      <c r="F47" s="149"/>
      <c r="G47" s="2"/>
      <c r="H47" s="1"/>
    </row>
    <row r="48" spans="2:8" ht="15" thickTop="1" thickBot="1" x14ac:dyDescent="0.3">
      <c r="B48" s="142">
        <v>45252</v>
      </c>
      <c r="C48" s="139"/>
      <c r="D48" s="139"/>
      <c r="E48" s="139"/>
      <c r="F48" s="149"/>
      <c r="G48" s="2"/>
      <c r="H48" s="1"/>
    </row>
    <row r="49" spans="2:8" ht="15" thickTop="1" thickBot="1" x14ac:dyDescent="0.3">
      <c r="B49" s="142">
        <v>45253</v>
      </c>
      <c r="C49" s="139"/>
      <c r="D49" s="139"/>
      <c r="E49" s="139"/>
      <c r="F49" s="149"/>
      <c r="G49" s="2"/>
      <c r="H49" s="1"/>
    </row>
    <row r="50" spans="2:8" ht="15" thickTop="1" thickBot="1" x14ac:dyDescent="0.3">
      <c r="B50" s="142">
        <v>45254</v>
      </c>
      <c r="C50" s="139"/>
      <c r="D50" s="139"/>
      <c r="E50" s="139"/>
      <c r="F50" s="149"/>
      <c r="G50" s="2"/>
      <c r="H50" s="1"/>
    </row>
    <row r="51" spans="2:8" ht="15" thickTop="1" thickBot="1" x14ac:dyDescent="0.3">
      <c r="B51" s="142">
        <v>45255</v>
      </c>
      <c r="C51" s="139"/>
      <c r="D51" s="139"/>
      <c r="E51" s="139"/>
      <c r="F51" s="149"/>
      <c r="G51" s="2"/>
      <c r="H51" s="1"/>
    </row>
    <row r="52" spans="2:8" ht="15" thickTop="1" thickBot="1" x14ac:dyDescent="0.3">
      <c r="B52" s="142">
        <v>45256</v>
      </c>
      <c r="C52" s="139"/>
      <c r="D52" s="139"/>
      <c r="E52" s="139"/>
      <c r="F52" s="149"/>
      <c r="G52" s="2"/>
      <c r="H52" s="1"/>
    </row>
    <row r="53" spans="2:8" ht="15" thickTop="1" thickBot="1" x14ac:dyDescent="0.3">
      <c r="B53" s="142">
        <v>45257</v>
      </c>
      <c r="C53" s="139"/>
      <c r="D53" s="139"/>
      <c r="E53" s="139"/>
      <c r="F53" s="149"/>
      <c r="G53" s="2"/>
      <c r="H53" s="1"/>
    </row>
    <row r="54" spans="2:8" ht="15" thickTop="1" thickBot="1" x14ac:dyDescent="0.3">
      <c r="B54" s="142">
        <v>45258</v>
      </c>
      <c r="C54" s="139"/>
      <c r="D54" s="139"/>
      <c r="E54" s="139"/>
      <c r="F54" s="149"/>
      <c r="G54" s="2"/>
      <c r="H54" s="1"/>
    </row>
    <row r="55" spans="2:8" ht="15" thickTop="1" thickBot="1" x14ac:dyDescent="0.3">
      <c r="B55" s="142">
        <v>45259</v>
      </c>
      <c r="C55" s="139"/>
      <c r="D55" s="139"/>
      <c r="E55" s="139"/>
      <c r="F55" s="149"/>
      <c r="G55" s="2"/>
      <c r="H55" s="1"/>
    </row>
    <row r="56" spans="2:8" ht="15" thickTop="1" thickBot="1" x14ac:dyDescent="0.3">
      <c r="B56" s="142">
        <v>45260</v>
      </c>
      <c r="C56" s="139"/>
      <c r="D56" s="139"/>
      <c r="E56" s="139"/>
      <c r="F56" s="149"/>
      <c r="G56" s="2"/>
      <c r="H56" s="1"/>
    </row>
    <row r="57" spans="2:8" ht="15" thickTop="1" thickBot="1" x14ac:dyDescent="0.3">
      <c r="B57" s="142">
        <v>45261</v>
      </c>
      <c r="C57" s="139"/>
      <c r="D57" s="139"/>
      <c r="E57" s="139"/>
      <c r="F57" s="149"/>
      <c r="G57" s="2"/>
      <c r="H57" s="1"/>
    </row>
    <row r="58" spans="2:8" ht="15" thickTop="1" thickBot="1" x14ac:dyDescent="0.3">
      <c r="B58" s="142">
        <v>45262</v>
      </c>
      <c r="C58" s="139"/>
      <c r="D58" s="139"/>
      <c r="E58" s="139"/>
      <c r="F58" s="149"/>
      <c r="G58" s="2"/>
      <c r="H58" s="1"/>
    </row>
    <row r="59" spans="2:8" ht="15" thickTop="1" thickBot="1" x14ac:dyDescent="0.3">
      <c r="B59" s="142">
        <v>45263</v>
      </c>
      <c r="C59" s="139"/>
      <c r="D59" s="139"/>
      <c r="E59" s="139"/>
      <c r="F59" s="149"/>
      <c r="G59" s="2"/>
      <c r="H59" s="1"/>
    </row>
    <row r="60" spans="2:8" ht="15" thickTop="1" thickBot="1" x14ac:dyDescent="0.3">
      <c r="B60" s="142">
        <v>45264</v>
      </c>
      <c r="C60" s="139"/>
      <c r="D60" s="139"/>
      <c r="E60" s="139"/>
      <c r="F60" s="149"/>
      <c r="G60" s="2"/>
      <c r="H60" s="1"/>
    </row>
    <row r="61" spans="2:8" ht="15" thickTop="1" thickBot="1" x14ac:dyDescent="0.3">
      <c r="B61" s="142">
        <v>45265</v>
      </c>
      <c r="C61" s="139"/>
      <c r="D61" s="139"/>
      <c r="E61" s="139"/>
      <c r="F61" s="149"/>
      <c r="G61" s="2"/>
      <c r="H61" s="1"/>
    </row>
    <row r="62" spans="2:8" ht="15" thickTop="1" thickBot="1" x14ac:dyDescent="0.3">
      <c r="B62" s="142">
        <v>45266</v>
      </c>
      <c r="C62" s="139"/>
      <c r="D62" s="139"/>
      <c r="E62" s="139"/>
      <c r="F62" s="149"/>
      <c r="G62" s="2"/>
      <c r="H62" s="1"/>
    </row>
    <row r="63" spans="2:8" ht="15" thickTop="1" thickBot="1" x14ac:dyDescent="0.3">
      <c r="B63" s="142">
        <v>45267</v>
      </c>
      <c r="C63" s="139"/>
      <c r="D63" s="139"/>
      <c r="E63" s="139"/>
      <c r="F63" s="149"/>
      <c r="G63" s="2"/>
      <c r="H63" s="1"/>
    </row>
    <row r="64" spans="2:8" ht="15" thickTop="1" thickBot="1" x14ac:dyDescent="0.3">
      <c r="B64" s="142">
        <v>45268</v>
      </c>
      <c r="C64" s="139"/>
      <c r="D64" s="139"/>
      <c r="E64" s="139"/>
      <c r="F64" s="149"/>
      <c r="G64" s="2"/>
      <c r="H64" s="1"/>
    </row>
    <row r="65" spans="2:8" ht="15" thickTop="1" thickBot="1" x14ac:dyDescent="0.3">
      <c r="B65" s="142">
        <v>45269</v>
      </c>
      <c r="C65" s="139"/>
      <c r="D65" s="139"/>
      <c r="E65" s="139"/>
      <c r="F65" s="149"/>
      <c r="G65" s="2"/>
      <c r="H65" s="1"/>
    </row>
    <row r="66" spans="2:8" ht="15" thickTop="1" thickBot="1" x14ac:dyDescent="0.3">
      <c r="B66" s="142">
        <v>45270</v>
      </c>
      <c r="C66" s="139"/>
      <c r="D66" s="139"/>
      <c r="E66" s="139"/>
      <c r="F66" s="149"/>
      <c r="G66" s="2"/>
      <c r="H66" s="1"/>
    </row>
    <row r="67" spans="2:8" ht="15" thickTop="1" thickBot="1" x14ac:dyDescent="0.3">
      <c r="B67" s="142">
        <v>45271</v>
      </c>
      <c r="C67" s="139"/>
      <c r="D67" s="139"/>
      <c r="E67" s="139"/>
      <c r="F67" s="149"/>
      <c r="G67" s="2"/>
      <c r="H67" s="1"/>
    </row>
    <row r="68" spans="2:8" ht="15" thickTop="1" thickBot="1" x14ac:dyDescent="0.3">
      <c r="B68" s="142">
        <v>45272</v>
      </c>
      <c r="C68" s="139"/>
      <c r="D68" s="139"/>
      <c r="E68" s="139"/>
      <c r="F68" s="149"/>
      <c r="G68" s="2"/>
      <c r="H68" s="1"/>
    </row>
    <row r="69" spans="2:8" ht="15" thickTop="1" thickBot="1" x14ac:dyDescent="0.3">
      <c r="B69" s="142">
        <v>45273</v>
      </c>
      <c r="C69" s="139"/>
      <c r="D69" s="139"/>
      <c r="E69" s="139"/>
      <c r="F69" s="149"/>
      <c r="G69" s="2"/>
      <c r="H69" s="1"/>
    </row>
    <row r="70" spans="2:8" ht="15" thickTop="1" thickBot="1" x14ac:dyDescent="0.3">
      <c r="B70" s="142">
        <v>45274</v>
      </c>
      <c r="C70" s="139"/>
      <c r="D70" s="139"/>
      <c r="E70" s="139"/>
      <c r="F70" s="149"/>
      <c r="G70" s="2"/>
      <c r="H70" s="1"/>
    </row>
    <row r="71" spans="2:8" ht="15" thickTop="1" thickBot="1" x14ac:dyDescent="0.3">
      <c r="B71" s="142">
        <v>45275</v>
      </c>
      <c r="C71" s="139"/>
      <c r="D71" s="139"/>
      <c r="E71" s="139"/>
      <c r="F71" s="149"/>
      <c r="G71" s="2"/>
      <c r="H71" s="1"/>
    </row>
    <row r="72" spans="2:8" ht="15" thickTop="1" thickBot="1" x14ac:dyDescent="0.3">
      <c r="B72" s="142">
        <v>45276</v>
      </c>
      <c r="C72" s="139"/>
      <c r="D72" s="139"/>
      <c r="E72" s="139"/>
      <c r="F72" s="149"/>
      <c r="G72" s="2"/>
      <c r="H72" s="1"/>
    </row>
    <row r="73" spans="2:8" ht="15" thickTop="1" thickBot="1" x14ac:dyDescent="0.3">
      <c r="B73" s="142">
        <v>45277</v>
      </c>
      <c r="C73" s="139"/>
      <c r="D73" s="139"/>
      <c r="E73" s="139"/>
      <c r="F73" s="149"/>
      <c r="G73" s="2"/>
      <c r="H73" s="1"/>
    </row>
    <row r="74" spans="2:8" ht="15" thickTop="1" thickBot="1" x14ac:dyDescent="0.3">
      <c r="B74" s="142">
        <v>45278</v>
      </c>
      <c r="C74" s="139"/>
      <c r="D74" s="139"/>
      <c r="E74" s="139"/>
      <c r="F74" s="149"/>
      <c r="G74" s="2"/>
      <c r="H74" s="1"/>
    </row>
    <row r="75" spans="2:8" ht="15" thickTop="1" thickBot="1" x14ac:dyDescent="0.3">
      <c r="B75" s="142">
        <v>45279</v>
      </c>
      <c r="C75" s="139"/>
      <c r="D75" s="139"/>
      <c r="E75" s="139"/>
      <c r="F75" s="149"/>
      <c r="G75" s="2"/>
      <c r="H75" s="1"/>
    </row>
    <row r="76" spans="2:8" ht="15" thickTop="1" thickBot="1" x14ac:dyDescent="0.3">
      <c r="B76" s="142">
        <v>45280</v>
      </c>
      <c r="C76" s="139"/>
      <c r="D76" s="139"/>
      <c r="E76" s="139"/>
      <c r="F76" s="149"/>
      <c r="G76" s="2"/>
      <c r="H76" s="1"/>
    </row>
    <row r="77" spans="2:8" ht="15" thickTop="1" thickBot="1" x14ac:dyDescent="0.3">
      <c r="B77" s="142">
        <v>45281</v>
      </c>
      <c r="C77" s="139"/>
      <c r="D77" s="139"/>
      <c r="E77" s="139"/>
      <c r="F77" s="149"/>
      <c r="G77" s="2"/>
      <c r="H77" s="1"/>
    </row>
    <row r="78" spans="2:8" ht="15" thickTop="1" thickBot="1" x14ac:dyDescent="0.3">
      <c r="B78" s="142">
        <v>45282</v>
      </c>
      <c r="C78" s="139"/>
      <c r="D78" s="139"/>
      <c r="E78" s="139"/>
      <c r="F78" s="149"/>
      <c r="G78" s="2"/>
      <c r="H78" s="1"/>
    </row>
    <row r="79" spans="2:8" ht="15" thickTop="1" thickBot="1" x14ac:dyDescent="0.3">
      <c r="B79" s="142">
        <v>45283</v>
      </c>
      <c r="C79" s="139"/>
      <c r="D79" s="139"/>
      <c r="E79" s="139"/>
      <c r="F79" s="149"/>
      <c r="G79" s="2"/>
      <c r="H79" s="1"/>
    </row>
    <row r="80" spans="2:8" ht="15" thickTop="1" thickBot="1" x14ac:dyDescent="0.3">
      <c r="B80" s="142">
        <v>45284</v>
      </c>
      <c r="C80" s="139"/>
      <c r="D80" s="139"/>
      <c r="E80" s="139"/>
      <c r="F80" s="149"/>
      <c r="G80" s="2"/>
      <c r="H80" s="1"/>
    </row>
    <row r="81" spans="2:8" ht="15" thickTop="1" thickBot="1" x14ac:dyDescent="0.3">
      <c r="B81" s="142">
        <v>45285</v>
      </c>
      <c r="C81" s="139"/>
      <c r="D81" s="139"/>
      <c r="E81" s="139"/>
      <c r="F81" s="149"/>
      <c r="G81" s="2"/>
      <c r="H81" s="1"/>
    </row>
    <row r="82" spans="2:8" ht="15" thickTop="1" thickBot="1" x14ac:dyDescent="0.3">
      <c r="B82" s="142">
        <v>45286</v>
      </c>
      <c r="C82" s="139"/>
      <c r="D82" s="139"/>
      <c r="E82" s="139"/>
      <c r="F82" s="149"/>
      <c r="G82" s="2"/>
      <c r="H82" s="1"/>
    </row>
    <row r="83" spans="2:8" ht="15" thickTop="1" thickBot="1" x14ac:dyDescent="0.3">
      <c r="B83" s="142">
        <v>45287</v>
      </c>
      <c r="C83" s="139"/>
      <c r="D83" s="139"/>
      <c r="E83" s="139"/>
      <c r="F83" s="149"/>
      <c r="G83" s="2"/>
      <c r="H83" s="1"/>
    </row>
    <row r="84" spans="2:8" ht="15" thickTop="1" thickBot="1" x14ac:dyDescent="0.3">
      <c r="B84" s="142">
        <v>45288</v>
      </c>
      <c r="C84" s="139"/>
      <c r="D84" s="139"/>
      <c r="E84" s="139"/>
      <c r="F84" s="149"/>
      <c r="G84" s="2"/>
      <c r="H84" s="1"/>
    </row>
    <row r="85" spans="2:8" ht="15" thickTop="1" thickBot="1" x14ac:dyDescent="0.3">
      <c r="B85" s="142">
        <v>45289</v>
      </c>
      <c r="C85" s="139"/>
      <c r="D85" s="139"/>
      <c r="E85" s="139"/>
      <c r="F85" s="149"/>
      <c r="G85" s="2"/>
      <c r="H85" s="1"/>
    </row>
    <row r="86" spans="2:8" ht="15" thickTop="1" thickBot="1" x14ac:dyDescent="0.3">
      <c r="B86" s="142">
        <v>45290</v>
      </c>
      <c r="C86" s="139"/>
      <c r="D86" s="139"/>
      <c r="E86" s="139"/>
      <c r="F86" s="149"/>
      <c r="G86" s="2"/>
      <c r="H86" s="1"/>
    </row>
    <row r="87" spans="2:8" ht="15" thickTop="1" thickBot="1" x14ac:dyDescent="0.3">
      <c r="B87" s="142">
        <v>45291</v>
      </c>
      <c r="C87" s="139"/>
      <c r="D87" s="139"/>
      <c r="E87" s="139"/>
      <c r="F87" s="149"/>
      <c r="G87" s="2"/>
      <c r="H87" s="1"/>
    </row>
    <row r="88" spans="2:8" ht="15" thickTop="1" thickBot="1" x14ac:dyDescent="0.3">
      <c r="B88" s="142">
        <v>45292</v>
      </c>
      <c r="C88" s="139"/>
      <c r="D88" s="139"/>
      <c r="E88" s="139"/>
      <c r="F88" s="149"/>
      <c r="G88" s="2"/>
      <c r="H88" s="1"/>
    </row>
    <row r="89" spans="2:8" ht="15" thickTop="1" thickBot="1" x14ac:dyDescent="0.3">
      <c r="B89" s="142">
        <v>45293</v>
      </c>
      <c r="C89" s="139"/>
      <c r="D89" s="139"/>
      <c r="E89" s="139"/>
      <c r="F89" s="149"/>
      <c r="G89" s="2"/>
      <c r="H89" s="1"/>
    </row>
    <row r="90" spans="2:8" ht="15" thickTop="1" thickBot="1" x14ac:dyDescent="0.3">
      <c r="B90" s="142">
        <v>45294</v>
      </c>
      <c r="C90" s="139"/>
      <c r="D90" s="139"/>
      <c r="E90" s="139"/>
      <c r="F90" s="149"/>
      <c r="G90" s="2"/>
      <c r="H90" s="1"/>
    </row>
    <row r="91" spans="2:8" ht="15" thickTop="1" thickBot="1" x14ac:dyDescent="0.3">
      <c r="B91" s="142">
        <v>45295</v>
      </c>
      <c r="C91" s="139"/>
      <c r="D91" s="139"/>
      <c r="E91" s="139"/>
      <c r="F91" s="149"/>
      <c r="G91" s="2"/>
      <c r="H91" s="1"/>
    </row>
    <row r="92" spans="2:8" ht="15" thickTop="1" thickBot="1" x14ac:dyDescent="0.3">
      <c r="B92" s="142">
        <v>45296</v>
      </c>
      <c r="C92" s="139"/>
      <c r="D92" s="139"/>
      <c r="E92" s="139"/>
      <c r="F92" s="149"/>
      <c r="G92" s="2"/>
      <c r="H92" s="1"/>
    </row>
    <row r="93" spans="2:8" ht="15" thickTop="1" thickBot="1" x14ac:dyDescent="0.3">
      <c r="B93" s="142">
        <v>45297</v>
      </c>
      <c r="C93" s="139"/>
      <c r="D93" s="139"/>
      <c r="E93" s="139"/>
      <c r="F93" s="149"/>
      <c r="G93" s="2"/>
      <c r="H93" s="1"/>
    </row>
    <row r="94" spans="2:8" ht="15" thickTop="1" thickBot="1" x14ac:dyDescent="0.3">
      <c r="B94" s="142">
        <v>45298</v>
      </c>
      <c r="C94" s="139"/>
      <c r="D94" s="139"/>
      <c r="E94" s="139"/>
      <c r="F94" s="149"/>
      <c r="G94" s="2"/>
      <c r="H94" s="1"/>
    </row>
    <row r="95" spans="2:8" ht="15" thickTop="1" thickBot="1" x14ac:dyDescent="0.3">
      <c r="B95" s="142">
        <v>45299</v>
      </c>
      <c r="C95" s="139"/>
      <c r="D95" s="139"/>
      <c r="E95" s="139"/>
      <c r="F95" s="149"/>
      <c r="G95" s="2"/>
      <c r="H95" s="1"/>
    </row>
    <row r="96" spans="2:8" ht="15" thickTop="1" thickBot="1" x14ac:dyDescent="0.3">
      <c r="B96" s="142">
        <v>45300</v>
      </c>
      <c r="C96" s="139"/>
      <c r="D96" s="139"/>
      <c r="E96" s="139"/>
      <c r="F96" s="149"/>
      <c r="G96" s="2"/>
      <c r="H96" s="1"/>
    </row>
    <row r="97" spans="2:8" ht="15" thickTop="1" thickBot="1" x14ac:dyDescent="0.3">
      <c r="B97" s="142">
        <v>45301</v>
      </c>
      <c r="C97" s="139"/>
      <c r="D97" s="139"/>
      <c r="E97" s="139"/>
      <c r="F97" s="149"/>
      <c r="G97" s="2"/>
      <c r="H97" s="1"/>
    </row>
    <row r="98" spans="2:8" ht="15" thickTop="1" thickBot="1" x14ac:dyDescent="0.3">
      <c r="B98" s="142">
        <v>45302</v>
      </c>
      <c r="C98" s="139"/>
      <c r="D98" s="139"/>
      <c r="E98" s="139"/>
      <c r="F98" s="149"/>
      <c r="G98" s="2"/>
      <c r="H98" s="1"/>
    </row>
    <row r="99" spans="2:8" ht="15" thickTop="1" thickBot="1" x14ac:dyDescent="0.3">
      <c r="B99" s="142">
        <v>45303</v>
      </c>
      <c r="C99" s="139"/>
      <c r="D99" s="139"/>
      <c r="E99" s="139"/>
      <c r="F99" s="149"/>
      <c r="G99" s="2"/>
      <c r="H99" s="1"/>
    </row>
    <row r="100" spans="2:8" ht="15" thickTop="1" thickBot="1" x14ac:dyDescent="0.3">
      <c r="B100" s="142">
        <v>45304</v>
      </c>
      <c r="C100" s="139"/>
      <c r="D100" s="139"/>
      <c r="E100" s="139"/>
      <c r="F100" s="149"/>
      <c r="G100" s="2"/>
      <c r="H100" s="1"/>
    </row>
    <row r="101" spans="2:8" ht="15" thickTop="1" thickBot="1" x14ac:dyDescent="0.3">
      <c r="B101" s="142">
        <v>45305</v>
      </c>
      <c r="C101" s="139"/>
      <c r="D101" s="139"/>
      <c r="E101" s="139"/>
      <c r="F101" s="149"/>
      <c r="G101" s="2"/>
      <c r="H101" s="1"/>
    </row>
    <row r="102" spans="2:8" ht="15" thickTop="1" thickBot="1" x14ac:dyDescent="0.3">
      <c r="B102" s="142">
        <v>45306</v>
      </c>
      <c r="C102" s="139"/>
      <c r="D102" s="139"/>
      <c r="E102" s="139"/>
      <c r="F102" s="149"/>
      <c r="G102" s="2"/>
      <c r="H102" s="1"/>
    </row>
    <row r="103" spans="2:8" ht="15" thickTop="1" thickBot="1" x14ac:dyDescent="0.3">
      <c r="B103" s="142">
        <v>45307</v>
      </c>
      <c r="C103" s="139"/>
      <c r="D103" s="139"/>
      <c r="E103" s="139"/>
      <c r="F103" s="149"/>
      <c r="G103" s="2"/>
      <c r="H103" s="1"/>
    </row>
    <row r="104" spans="2:8" ht="15" thickTop="1" thickBot="1" x14ac:dyDescent="0.3">
      <c r="B104" s="142">
        <v>45308</v>
      </c>
      <c r="C104" s="139"/>
      <c r="D104" s="139"/>
      <c r="E104" s="139"/>
      <c r="F104" s="149"/>
      <c r="G104" s="2"/>
      <c r="H104" s="1"/>
    </row>
    <row r="105" spans="2:8" ht="15" thickTop="1" thickBot="1" x14ac:dyDescent="0.3">
      <c r="B105" s="142">
        <v>45309</v>
      </c>
      <c r="C105" s="139"/>
      <c r="D105" s="139"/>
      <c r="E105" s="139"/>
      <c r="F105" s="149"/>
      <c r="G105" s="2"/>
      <c r="H105" s="1"/>
    </row>
    <row r="106" spans="2:8" ht="15" thickTop="1" thickBot="1" x14ac:dyDescent="0.3">
      <c r="B106" s="142">
        <v>45310</v>
      </c>
      <c r="C106" s="139"/>
      <c r="D106" s="139"/>
      <c r="E106" s="139"/>
      <c r="F106" s="149"/>
      <c r="G106" s="2"/>
      <c r="H106" s="1"/>
    </row>
    <row r="107" spans="2:8" ht="15" thickTop="1" thickBot="1" x14ac:dyDescent="0.3">
      <c r="B107" s="142">
        <v>45311</v>
      </c>
      <c r="C107" s="139"/>
      <c r="D107" s="139"/>
      <c r="E107" s="139"/>
      <c r="F107" s="149"/>
      <c r="G107" s="2"/>
      <c r="H107" s="1"/>
    </row>
    <row r="108" spans="2:8" ht="15" thickTop="1" thickBot="1" x14ac:dyDescent="0.3">
      <c r="B108" s="142">
        <v>45312</v>
      </c>
      <c r="C108" s="139"/>
      <c r="D108" s="139"/>
      <c r="E108" s="139"/>
      <c r="F108" s="149"/>
      <c r="G108" s="2"/>
      <c r="H108" s="1"/>
    </row>
    <row r="109" spans="2:8" ht="15" thickTop="1" thickBot="1" x14ac:dyDescent="0.3">
      <c r="B109" s="142">
        <v>45313</v>
      </c>
      <c r="C109" s="139"/>
      <c r="D109" s="139"/>
      <c r="E109" s="139"/>
      <c r="F109" s="149"/>
      <c r="G109" s="2"/>
      <c r="H109" s="1"/>
    </row>
    <row r="110" spans="2:8" ht="15" thickTop="1" thickBot="1" x14ac:dyDescent="0.3">
      <c r="B110" s="142">
        <v>45314</v>
      </c>
      <c r="C110" s="139"/>
      <c r="D110" s="139"/>
      <c r="E110" s="139"/>
      <c r="F110" s="149"/>
      <c r="G110" s="2"/>
      <c r="H110" s="1"/>
    </row>
    <row r="111" spans="2:8" ht="15" thickTop="1" thickBot="1" x14ac:dyDescent="0.3">
      <c r="B111" s="142">
        <v>45315</v>
      </c>
      <c r="C111" s="139"/>
      <c r="D111" s="139"/>
      <c r="E111" s="139"/>
      <c r="F111" s="149"/>
      <c r="G111" s="2"/>
      <c r="H111" s="1"/>
    </row>
    <row r="112" spans="2:8" ht="15" thickTop="1" thickBot="1" x14ac:dyDescent="0.3">
      <c r="B112" s="142">
        <v>45316</v>
      </c>
      <c r="C112" s="139"/>
      <c r="D112" s="139"/>
      <c r="E112" s="139"/>
      <c r="F112" s="149"/>
      <c r="G112" s="2"/>
      <c r="H112" s="1"/>
    </row>
    <row r="113" spans="2:8" ht="15" thickTop="1" thickBot="1" x14ac:dyDescent="0.3">
      <c r="B113" s="142">
        <v>45317</v>
      </c>
      <c r="C113" s="139"/>
      <c r="D113" s="139"/>
      <c r="E113" s="139"/>
      <c r="F113" s="149"/>
      <c r="G113" s="2"/>
      <c r="H113" s="1"/>
    </row>
    <row r="114" spans="2:8" ht="15" thickTop="1" thickBot="1" x14ac:dyDescent="0.3">
      <c r="B114" s="142">
        <v>45318</v>
      </c>
      <c r="C114" s="139"/>
      <c r="D114" s="139"/>
      <c r="E114" s="139"/>
      <c r="F114" s="149"/>
      <c r="G114" s="2"/>
      <c r="H114" s="1"/>
    </row>
    <row r="115" spans="2:8" ht="15" thickTop="1" thickBot="1" x14ac:dyDescent="0.3">
      <c r="B115" s="142">
        <v>45319</v>
      </c>
      <c r="C115" s="139"/>
      <c r="D115" s="139"/>
      <c r="E115" s="139"/>
      <c r="F115" s="149"/>
      <c r="G115" s="2"/>
      <c r="H115" s="1"/>
    </row>
    <row r="116" spans="2:8" ht="15" thickTop="1" thickBot="1" x14ac:dyDescent="0.3">
      <c r="B116" s="142">
        <v>45320</v>
      </c>
      <c r="C116" s="139"/>
      <c r="D116" s="139"/>
      <c r="E116" s="139"/>
      <c r="F116" s="149"/>
      <c r="G116" s="2"/>
      <c r="H116" s="1"/>
    </row>
    <row r="117" spans="2:8" ht="15" thickTop="1" thickBot="1" x14ac:dyDescent="0.3">
      <c r="B117" s="142">
        <v>45321</v>
      </c>
      <c r="C117" s="139"/>
      <c r="D117" s="139"/>
      <c r="E117" s="139"/>
      <c r="F117" s="149"/>
      <c r="G117" s="2"/>
      <c r="H117" s="1"/>
    </row>
    <row r="118" spans="2:8" ht="12.6" thickTop="1" x14ac:dyDescent="0.25">
      <c r="B118" s="140"/>
      <c r="C118" s="145"/>
      <c r="D118" s="145"/>
      <c r="E118" s="145"/>
      <c r="F118" s="146"/>
      <c r="G118" s="2"/>
      <c r="H118" s="1"/>
    </row>
  </sheetData>
  <mergeCells count="4">
    <mergeCell ref="B6:C6"/>
    <mergeCell ref="B1:E1"/>
    <mergeCell ref="B2:F2"/>
    <mergeCell ref="B4:F5"/>
  </mergeCells>
  <conditionalFormatting sqref="E1 F2:F3 E6:E1048576">
    <cfRule type="containsText" dxfId="137" priority="2" operator="containsText" text="קל">
      <formula>NOT(ISERROR(SEARCH("קל",E1)))</formula>
    </cfRule>
    <cfRule type="containsText" dxfId="136" priority="3" operator="containsText" text="בינוני">
      <formula>NOT(ISERROR(SEARCH("בינוני",E1)))</formula>
    </cfRule>
    <cfRule type="containsText" dxfId="135" priority="4" operator="containsText" text="קשה">
      <formula>NOT(ISERROR(SEARCH("קשה",E1)))</formula>
    </cfRule>
  </conditionalFormatting>
  <conditionalFormatting sqref="E6">
    <cfRule type="containsText" dxfId="134" priority="13" operator="containsText" text="אנוש">
      <formula>NOT(ISERROR(SEARCH("אנוש",E6)))</formula>
    </cfRule>
    <cfRule type="containsText" dxfId="133" priority="14" operator="containsText" text="קשה">
      <formula>NOT(ISERROR(SEARCH("קשה",E6)))</formula>
    </cfRule>
    <cfRule type="containsText" dxfId="132" priority="15" operator="containsText" text="בינוני">
      <formula>NOT(ISERROR(SEARCH("בינוני",E6)))</formula>
    </cfRule>
    <cfRule type="containsText" dxfId="131" priority="16" operator="containsText" text="קל">
      <formula>NOT(ISERROR(SEARCH("קל",E6)))</formula>
    </cfRule>
  </conditionalFormatting>
  <conditionalFormatting sqref="F8">
    <cfRule type="containsText" dxfId="130" priority="1" operator="containsText" text="סטטוס טיפול מטעם המועצה">
      <formula>NOT(ISERROR(SEARCH("סטטוס טיפול מטעם המועצה",F8)))</formula>
    </cfRule>
  </conditionalFormatting>
  <conditionalFormatting sqref="F8:F118">
    <cfRule type="containsText" dxfId="129" priority="5" operator="containsText" text="לא הושלם">
      <formula>NOT(ISERROR(SEARCH("לא הושלם",F8)))</formula>
    </cfRule>
    <cfRule type="containsText" dxfId="128" priority="6" operator="containsText" text="הושלם">
      <formula>NOT(ISERROR(SEARCH("הושלם",F8)))</formula>
    </cfRule>
    <cfRule type="containsText" dxfId="127" priority="7" operator="containsText" text="לא הושלם">
      <formula>NOT(ISERROR(SEARCH("לא הושלם",F8)))</formula>
    </cfRule>
  </conditionalFormatting>
  <dataValidations count="1">
    <dataValidation showDropDown="1" showInputMessage="1" showErrorMessage="1" sqref="B6 D8:D118" xr:uid="{788C94F6-F8B4-4905-BDC6-5DE4AF517945}"/>
  </dataValidations>
  <hyperlinks>
    <hyperlink ref="B2" location="Dashboard!A1" display="חזרה לעץ מדדים" xr:uid="{A7093DB0-1127-4781-A7D4-7C3E835483D7}"/>
  </hyperlinks>
  <pageMargins left="0.7" right="0.7" top="0.75" bottom="0.75" header="0.3" footer="0.3"/>
  <pageSetup scale="60"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8" operator="containsText" id="{506094B2-9A41-44D9-A02B-09EA877EC989}">
            <xm:f>NOT(ISERROR(SEARCH(Dashboard!$A$37,E6)))</xm:f>
            <xm:f>Dashboard!$A$37</xm:f>
            <x14:dxf/>
          </x14:cfRule>
          <xm:sqref>E6</xm:sqref>
        </x14:conditionalFormatting>
        <x14:conditionalFormatting xmlns:xm="http://schemas.microsoft.com/office/excel/2006/main">
          <x14:cfRule type="containsText" priority="8" operator="containsText" id="{7CE11561-4ECE-4B8B-A450-C772B81468DC}">
            <xm:f>NOT(ISERROR(SEARCH(#REF!,F8)))</xm:f>
            <xm:f>#REF!</xm:f>
            <x14:dxf>
              <fill>
                <patternFill>
                  <bgColor rgb="FF00B050"/>
                </patternFill>
              </fill>
            </x14:dxf>
          </x14:cfRule>
          <x14:cfRule type="containsText" priority="9" operator="containsText" id="{955C0D92-F85D-4F34-9B6F-9359E4A2895E}">
            <xm:f>NOT(ISERROR(SEARCH(#REF!,F8)))</xm:f>
            <xm:f>#REF!</xm:f>
            <x14:dxf>
              <fill>
                <patternFill>
                  <bgColor theme="9"/>
                </patternFill>
              </fill>
            </x14:dxf>
          </x14:cfRule>
          <xm:sqref>F8:F118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116DB8E-F752-447E-8D15-E733358E5434}">
          <x14:formula1>
            <xm:f>Dashboard!$A$7:$A$8</xm:f>
          </x14:formula1>
          <xm:sqref>F8:F118</xm:sqref>
        </x14:dataValidation>
        <x14:dataValidation type="list" allowBlank="1" showInputMessage="1" showErrorMessage="1" xr:uid="{A0AB914E-2E39-48D9-965F-DA341477DEAD}">
          <x14:formula1>
            <xm:f>Dashboard!$A$12:$A$35</xm:f>
          </x14:formula1>
          <xm:sqref>H6</xm:sqref>
        </x14:dataValidation>
        <x14:dataValidation type="list" allowBlank="1" showInputMessage="1" showErrorMessage="1" xr:uid="{32BF1C84-7471-42B0-B8EF-2CF78EC49D01}">
          <x14:formula1>
            <xm:f>Dashboard!$A$37:$A$39</xm:f>
          </x14:formula1>
          <xm:sqref>E6:E1048576 F2:F3 E1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36</vt:i4>
      </vt:variant>
    </vt:vector>
  </HeadingPairs>
  <TitlesOfParts>
    <vt:vector size="36" baseType="lpstr">
      <vt:lpstr>מדדי מצוינות</vt:lpstr>
      <vt:lpstr>הגדרות</vt:lpstr>
      <vt:lpstr>Dashboard</vt:lpstr>
      <vt:lpstr>ריכוז והזנת נתונים</vt:lpstr>
      <vt:lpstr>Template</vt:lpstr>
      <vt:lpstr>הרוגים</vt:lpstr>
      <vt:lpstr>פצועים</vt:lpstr>
      <vt:lpstr>נעדרים</vt:lpstr>
      <vt:lpstr>אירועי ביטחון</vt:lpstr>
      <vt:lpstr>אזעקות_ יירוטים_ נפילות_ פגיעות</vt:lpstr>
      <vt:lpstr>פריסת כוחות לפי יישובים</vt:lpstr>
      <vt:lpstr>פריסת שוטרים לפי יישובים</vt:lpstr>
      <vt:lpstr>כיתות כוננות לפי יישובים</vt:lpstr>
      <vt:lpstr>חלוקת נשקים לפי יישובים</vt:lpstr>
      <vt:lpstr>גיוס למילואים לפי יישובים</vt:lpstr>
      <vt:lpstr>שינוע חיילים לשטחי כינוס</vt:lpstr>
      <vt:lpstr>הסעות להלוויות</vt:lpstr>
      <vt:lpstr>פניות להובלת ציוד</vt:lpstr>
      <vt:lpstr>עבודות עפר</vt:lpstr>
      <vt:lpstr>פינוי אשפה מנקודות כינוס</vt:lpstr>
      <vt:lpstr>סטטוס מתנדבים</vt:lpstr>
      <vt:lpstr>פניות לקבלת תרומות_ציוד</vt:lpstr>
      <vt:lpstr>נכונות לאירוח</vt:lpstr>
      <vt:lpstr>פניות לבקשת התארחות</vt:lpstr>
      <vt:lpstr>פעילות חלוקת מזון וציוד</vt:lpstr>
      <vt:lpstr>פניות להצעת יוזמות קהילתיות</vt:lpstr>
      <vt:lpstr>בקשות לתמיכה_טיפול</vt:lpstr>
      <vt:lpstr>פניות מצוקה</vt:lpstr>
      <vt:lpstr>משפחות שהתפנו למועצה</vt:lpstr>
      <vt:lpstr>מקרי רווחה שנקלטו</vt:lpstr>
      <vt:lpstr>סטטוס מקלטים</vt:lpstr>
      <vt:lpstr>סך תרומות</vt:lpstr>
      <vt:lpstr>בקשות להסעת חיילים</vt:lpstr>
      <vt:lpstr>שיעור עובדים בתפקיד</vt:lpstr>
      <vt:lpstr>שיעור עובדים במשמרת</vt:lpstr>
      <vt:lpstr>שיעור עובדים מרחוק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ארז דוידוביץ</dc:creator>
  <cp:lastModifiedBy>Avia</cp:lastModifiedBy>
  <cp:lastPrinted>2013-03-12T07:47:08Z</cp:lastPrinted>
  <dcterms:created xsi:type="dcterms:W3CDTF">2008-11-23T12:15:29Z</dcterms:created>
  <dcterms:modified xsi:type="dcterms:W3CDTF">2023-10-20T06:21:03Z</dcterms:modified>
</cp:coreProperties>
</file>